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44CC3AA9-12F1-4ACD-AB21-ED92B78BFD44}" xr6:coauthVersionLast="47" xr6:coauthVersionMax="47" xr10:uidLastSave="{00000000-0000-0000-0000-000000000000}"/>
  <bookViews>
    <workbookView xWindow="-108" yWindow="-108" windowWidth="23256" windowHeight="12456" xr2:uid="{00000000-000D-0000-FFFF-FFFF00000000}"/>
  </bookViews>
  <sheets>
    <sheet name="How to use" sheetId="1" r:id="rId1"/>
    <sheet name="Items" sheetId="2" r:id="rId2"/>
    <sheet name="Entries" sheetId="3" r:id="rId3"/>
    <sheet name="Stock" sheetId="4" r:id="rId4"/>
    <sheet name="Wastage Report" sheetId="5" r:id="rId5"/>
    <sheet name="Lists" sheetId="6" state="hidden" r:id="rId6"/>
  </sheets>
  <definedNames>
    <definedName name="_xlnm.Print_Titles" localSheetId="3">Stock!$4:$4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22" i="5" l="1"/>
  <c r="D322" i="5" s="1"/>
  <c r="A321" i="5"/>
  <c r="A320" i="5"/>
  <c r="C320" i="5" s="1"/>
  <c r="A319" i="5"/>
  <c r="A318" i="5"/>
  <c r="A317" i="5"/>
  <c r="A316" i="5"/>
  <c r="B316" i="5" s="1"/>
  <c r="A315" i="5"/>
  <c r="C315" i="5" s="1"/>
  <c r="A314" i="5"/>
  <c r="A313" i="5"/>
  <c r="B312" i="5"/>
  <c r="A312" i="5"/>
  <c r="D312" i="5" s="1"/>
  <c r="A311" i="5"/>
  <c r="B311" i="5" s="1"/>
  <c r="A310" i="5"/>
  <c r="B310" i="5" s="1"/>
  <c r="A309" i="5"/>
  <c r="D309" i="5" s="1"/>
  <c r="C308" i="5"/>
  <c r="A308" i="5"/>
  <c r="A307" i="5"/>
  <c r="A306" i="5"/>
  <c r="B306" i="5" s="1"/>
  <c r="A305" i="5"/>
  <c r="D304" i="5"/>
  <c r="A304" i="5"/>
  <c r="C304" i="5" s="1"/>
  <c r="A303" i="5"/>
  <c r="D303" i="5" s="1"/>
  <c r="A302" i="5"/>
  <c r="A301" i="5"/>
  <c r="A300" i="5"/>
  <c r="A299" i="5"/>
  <c r="A298" i="5"/>
  <c r="B297" i="5"/>
  <c r="A297" i="5"/>
  <c r="D297" i="5" s="1"/>
  <c r="A296" i="5"/>
  <c r="A295" i="5"/>
  <c r="C295" i="5" s="1"/>
  <c r="A294" i="5"/>
  <c r="D294" i="5" s="1"/>
  <c r="A293" i="5"/>
  <c r="A292" i="5"/>
  <c r="D292" i="5" s="1"/>
  <c r="D291" i="5"/>
  <c r="C291" i="5"/>
  <c r="A291" i="5"/>
  <c r="B291" i="5" s="1"/>
  <c r="A290" i="5"/>
  <c r="C290" i="5" s="1"/>
  <c r="A289" i="5"/>
  <c r="C289" i="5" s="1"/>
  <c r="D288" i="5"/>
  <c r="A288" i="5"/>
  <c r="A287" i="5"/>
  <c r="D287" i="5" s="1"/>
  <c r="C286" i="5"/>
  <c r="A286" i="5"/>
  <c r="A285" i="5"/>
  <c r="C285" i="5" s="1"/>
  <c r="A284" i="5"/>
  <c r="D284" i="5" s="1"/>
  <c r="A283" i="5"/>
  <c r="D283" i="5" s="1"/>
  <c r="A282" i="5"/>
  <c r="D282" i="5" s="1"/>
  <c r="A281" i="5"/>
  <c r="B281" i="5" s="1"/>
  <c r="A280" i="5"/>
  <c r="A279" i="5"/>
  <c r="B279" i="5" s="1"/>
  <c r="A278" i="5"/>
  <c r="D278" i="5" s="1"/>
  <c r="A277" i="5"/>
  <c r="D277" i="5" s="1"/>
  <c r="A276" i="5"/>
  <c r="D276" i="5" s="1"/>
  <c r="A275" i="5"/>
  <c r="A274" i="5"/>
  <c r="A273" i="5"/>
  <c r="B272" i="5"/>
  <c r="A272" i="5"/>
  <c r="D272" i="5" s="1"/>
  <c r="A271" i="5"/>
  <c r="A270" i="5"/>
  <c r="A269" i="5"/>
  <c r="D269" i="5" s="1"/>
  <c r="A268" i="5"/>
  <c r="B267" i="5"/>
  <c r="A267" i="5"/>
  <c r="D267" i="5" s="1"/>
  <c r="D266" i="5"/>
  <c r="A266" i="5"/>
  <c r="B266" i="5" s="1"/>
  <c r="A265" i="5"/>
  <c r="C265" i="5" s="1"/>
  <c r="A264" i="5"/>
  <c r="D264" i="5" s="1"/>
  <c r="A263" i="5"/>
  <c r="D263" i="5" s="1"/>
  <c r="B262" i="5"/>
  <c r="A262" i="5"/>
  <c r="D262" i="5" s="1"/>
  <c r="A261" i="5"/>
  <c r="A260" i="5"/>
  <c r="A259" i="5"/>
  <c r="A258" i="5"/>
  <c r="A257" i="5"/>
  <c r="D257" i="5" s="1"/>
  <c r="A256" i="5"/>
  <c r="A255" i="5"/>
  <c r="C255" i="5" s="1"/>
  <c r="A254" i="5"/>
  <c r="D254" i="5" s="1"/>
  <c r="A253" i="5"/>
  <c r="A252" i="5"/>
  <c r="A251" i="5"/>
  <c r="A250" i="5"/>
  <c r="A249" i="5"/>
  <c r="A248" i="5"/>
  <c r="B248" i="5" s="1"/>
  <c r="A247" i="5"/>
  <c r="A246" i="5"/>
  <c r="D245" i="5"/>
  <c r="B245" i="5"/>
  <c r="A245" i="5"/>
  <c r="C245" i="5" s="1"/>
  <c r="A244" i="5"/>
  <c r="D244" i="5" s="1"/>
  <c r="A243" i="5"/>
  <c r="A242" i="5"/>
  <c r="D241" i="5"/>
  <c r="C241" i="5"/>
  <c r="A241" i="5"/>
  <c r="B241" i="5" s="1"/>
  <c r="A240" i="5"/>
  <c r="D239" i="5"/>
  <c r="C239" i="5"/>
  <c r="A239" i="5"/>
  <c r="B239" i="5" s="1"/>
  <c r="A238" i="5"/>
  <c r="A237" i="5"/>
  <c r="D237" i="5" s="1"/>
  <c r="D236" i="5"/>
  <c r="C236" i="5"/>
  <c r="A236" i="5"/>
  <c r="B236" i="5" s="1"/>
  <c r="A235" i="5"/>
  <c r="C235" i="5" s="1"/>
  <c r="A234" i="5"/>
  <c r="A233" i="5"/>
  <c r="D233" i="5" s="1"/>
  <c r="A232" i="5"/>
  <c r="A231" i="5"/>
  <c r="B231" i="5" s="1"/>
  <c r="A230" i="5"/>
  <c r="A229" i="5"/>
  <c r="A228" i="5"/>
  <c r="A227" i="5"/>
  <c r="D227" i="5" s="1"/>
  <c r="A226" i="5"/>
  <c r="D226" i="5" s="1"/>
  <c r="A225" i="5"/>
  <c r="C224" i="5"/>
  <c r="A224" i="5"/>
  <c r="A223" i="5"/>
  <c r="B223" i="5" s="1"/>
  <c r="A222" i="5"/>
  <c r="D222" i="5" s="1"/>
  <c r="A221" i="5"/>
  <c r="C221" i="5" s="1"/>
  <c r="A220" i="5"/>
  <c r="B220" i="5" s="1"/>
  <c r="A219" i="5"/>
  <c r="C218" i="5"/>
  <c r="A218" i="5"/>
  <c r="D218" i="5" s="1"/>
  <c r="B217" i="5"/>
  <c r="A217" i="5"/>
  <c r="D217" i="5" s="1"/>
  <c r="A216" i="5"/>
  <c r="D216" i="5" s="1"/>
  <c r="A215" i="5"/>
  <c r="B214" i="5"/>
  <c r="A214" i="5"/>
  <c r="C214" i="5" s="1"/>
  <c r="A213" i="5"/>
  <c r="A212" i="5"/>
  <c r="D212" i="5" s="1"/>
  <c r="A211" i="5"/>
  <c r="D211" i="5" s="1"/>
  <c r="A210" i="5"/>
  <c r="C210" i="5" s="1"/>
  <c r="A209" i="5"/>
  <c r="C208" i="5"/>
  <c r="A208" i="5"/>
  <c r="A207" i="5"/>
  <c r="C206" i="5"/>
  <c r="A206" i="5"/>
  <c r="B206" i="5" s="1"/>
  <c r="A205" i="5"/>
  <c r="B205" i="5" s="1"/>
  <c r="A204" i="5"/>
  <c r="B204" i="5" s="1"/>
  <c r="A203" i="5"/>
  <c r="B202" i="5"/>
  <c r="A202" i="5"/>
  <c r="D202" i="5" s="1"/>
  <c r="A201" i="5"/>
  <c r="A200" i="5"/>
  <c r="A199" i="5"/>
  <c r="A198" i="5"/>
  <c r="A197" i="5"/>
  <c r="D197" i="5" s="1"/>
  <c r="A196" i="5"/>
  <c r="C196" i="5" s="1"/>
  <c r="D195" i="5"/>
  <c r="B195" i="5"/>
  <c r="A195" i="5"/>
  <c r="C195" i="5" s="1"/>
  <c r="A194" i="5"/>
  <c r="A193" i="5"/>
  <c r="A192" i="5"/>
  <c r="B192" i="5" s="1"/>
  <c r="A191" i="5"/>
  <c r="A190" i="5"/>
  <c r="D189" i="5"/>
  <c r="C189" i="5"/>
  <c r="A189" i="5"/>
  <c r="B189" i="5" s="1"/>
  <c r="A188" i="5"/>
  <c r="A187" i="5"/>
  <c r="D186" i="5"/>
  <c r="A186" i="5"/>
  <c r="A185" i="5"/>
  <c r="C185" i="5" s="1"/>
  <c r="A184" i="5"/>
  <c r="A183" i="5"/>
  <c r="B183" i="5" s="1"/>
  <c r="A182" i="5"/>
  <c r="B182" i="5" s="1"/>
  <c r="A181" i="5"/>
  <c r="B181" i="5" s="1"/>
  <c r="A180" i="5"/>
  <c r="C179" i="5"/>
  <c r="A179" i="5"/>
  <c r="A178" i="5"/>
  <c r="A177" i="5"/>
  <c r="B177" i="5" s="1"/>
  <c r="A176" i="5"/>
  <c r="A175" i="5"/>
  <c r="C174" i="5"/>
  <c r="A174" i="5"/>
  <c r="D174" i="5" s="1"/>
  <c r="A173" i="5"/>
  <c r="D173" i="5" s="1"/>
  <c r="A172" i="5"/>
  <c r="B172" i="5" s="1"/>
  <c r="A171" i="5"/>
  <c r="A170" i="5"/>
  <c r="A169" i="5"/>
  <c r="D169" i="5" s="1"/>
  <c r="A168" i="5"/>
  <c r="A167" i="5"/>
  <c r="A166" i="5"/>
  <c r="A165" i="5"/>
  <c r="A164" i="5"/>
  <c r="A163" i="5"/>
  <c r="D163" i="5" s="1"/>
  <c r="A162" i="5"/>
  <c r="A161" i="5"/>
  <c r="B160" i="5"/>
  <c r="A160" i="5"/>
  <c r="C160" i="5" s="1"/>
  <c r="A159" i="5"/>
  <c r="A158" i="5"/>
  <c r="D158" i="5" s="1"/>
  <c r="A157" i="5"/>
  <c r="B157" i="5" s="1"/>
  <c r="A156" i="5"/>
  <c r="A155" i="5"/>
  <c r="B155" i="5" s="1"/>
  <c r="A154" i="5"/>
  <c r="D154" i="5" s="1"/>
  <c r="A153" i="5"/>
  <c r="A152" i="5"/>
  <c r="A151" i="5"/>
  <c r="A150" i="5"/>
  <c r="C149" i="5"/>
  <c r="B149" i="5"/>
  <c r="A149" i="5"/>
  <c r="D149" i="5" s="1"/>
  <c r="C148" i="5"/>
  <c r="B148" i="5"/>
  <c r="A148" i="5"/>
  <c r="D148" i="5" s="1"/>
  <c r="B147" i="5"/>
  <c r="A147" i="5"/>
  <c r="A146" i="5"/>
  <c r="C146" i="5" s="1"/>
  <c r="A145" i="5"/>
  <c r="A144" i="5"/>
  <c r="D144" i="5" s="1"/>
  <c r="A143" i="5"/>
  <c r="A142" i="5"/>
  <c r="A141" i="5"/>
  <c r="B141" i="5" s="1"/>
  <c r="A140" i="5"/>
  <c r="A139" i="5"/>
  <c r="D139" i="5" s="1"/>
  <c r="A138" i="5"/>
  <c r="A137" i="5"/>
  <c r="C136" i="5"/>
  <c r="A136" i="5"/>
  <c r="A135" i="5"/>
  <c r="D135" i="5" s="1"/>
  <c r="A134" i="5"/>
  <c r="D133" i="5"/>
  <c r="C133" i="5"/>
  <c r="B133" i="5"/>
  <c r="A133" i="5"/>
  <c r="A132" i="5"/>
  <c r="B132" i="5" s="1"/>
  <c r="A131" i="5"/>
  <c r="C131" i="5" s="1"/>
  <c r="D130" i="5"/>
  <c r="A130" i="5"/>
  <c r="C130" i="5" s="1"/>
  <c r="A129" i="5"/>
  <c r="B129" i="5" s="1"/>
  <c r="A128" i="5"/>
  <c r="A127" i="5"/>
  <c r="B127" i="5" s="1"/>
  <c r="A126" i="5"/>
  <c r="D126" i="5" s="1"/>
  <c r="A125" i="5"/>
  <c r="A124" i="5"/>
  <c r="B124" i="5" s="1"/>
  <c r="A123" i="5"/>
  <c r="D123" i="5" s="1"/>
  <c r="A122" i="5"/>
  <c r="B122" i="5" s="1"/>
  <c r="A121" i="5"/>
  <c r="A120" i="5"/>
  <c r="A119" i="5"/>
  <c r="D119" i="5" s="1"/>
  <c r="A118" i="5"/>
  <c r="A117" i="5"/>
  <c r="C116" i="5"/>
  <c r="A116" i="5"/>
  <c r="B116" i="5" s="1"/>
  <c r="A115" i="5"/>
  <c r="A114" i="5"/>
  <c r="A113" i="5"/>
  <c r="D113" i="5" s="1"/>
  <c r="A112" i="5"/>
  <c r="A111" i="5"/>
  <c r="A110" i="5"/>
  <c r="A109" i="5"/>
  <c r="B109" i="5" s="1"/>
  <c r="D108" i="5"/>
  <c r="C108" i="5"/>
  <c r="A108" i="5"/>
  <c r="B108" i="5" s="1"/>
  <c r="A107" i="5"/>
  <c r="B107" i="5" s="1"/>
  <c r="A106" i="5"/>
  <c r="B106" i="5" s="1"/>
  <c r="B105" i="5"/>
  <c r="A105" i="5"/>
  <c r="A104" i="5"/>
  <c r="B104" i="5" s="1"/>
  <c r="A103" i="5"/>
  <c r="A102" i="5"/>
  <c r="B102" i="5" s="1"/>
  <c r="A101" i="5"/>
  <c r="A100" i="5"/>
  <c r="D100" i="5" s="1"/>
  <c r="A99" i="5"/>
  <c r="A98" i="5"/>
  <c r="B98" i="5" s="1"/>
  <c r="A97" i="5"/>
  <c r="B97" i="5" s="1"/>
  <c r="A96" i="5"/>
  <c r="B96" i="5" s="1"/>
  <c r="A95" i="5"/>
  <c r="D95" i="5" s="1"/>
  <c r="A94" i="5"/>
  <c r="A93" i="5"/>
  <c r="B93" i="5" s="1"/>
  <c r="A92" i="5"/>
  <c r="B92" i="5" s="1"/>
  <c r="A91" i="5"/>
  <c r="A90" i="5"/>
  <c r="D90" i="5" s="1"/>
  <c r="A89" i="5"/>
  <c r="A88" i="5"/>
  <c r="A87" i="5"/>
  <c r="B87" i="5" s="1"/>
  <c r="A86" i="5"/>
  <c r="B86" i="5" s="1"/>
  <c r="A85" i="5"/>
  <c r="B85" i="5" s="1"/>
  <c r="C84" i="5"/>
  <c r="B84" i="5"/>
  <c r="A84" i="5"/>
  <c r="D84" i="5" s="1"/>
  <c r="A83" i="5"/>
  <c r="C83" i="5" s="1"/>
  <c r="A82" i="5"/>
  <c r="A81" i="5"/>
  <c r="A80" i="5"/>
  <c r="B80" i="5" s="1"/>
  <c r="A79" i="5"/>
  <c r="D79" i="5" s="1"/>
  <c r="A78" i="5"/>
  <c r="D78" i="5" s="1"/>
  <c r="A77" i="5"/>
  <c r="A76" i="5"/>
  <c r="C76" i="5" s="1"/>
  <c r="A75" i="5"/>
  <c r="A74" i="5"/>
  <c r="A73" i="5"/>
  <c r="C73" i="5" s="1"/>
  <c r="B72" i="5"/>
  <c r="A72" i="5"/>
  <c r="A71" i="5"/>
  <c r="C71" i="5" s="1"/>
  <c r="D70" i="5"/>
  <c r="A70" i="5"/>
  <c r="A69" i="5"/>
  <c r="B68" i="5"/>
  <c r="A68" i="5"/>
  <c r="A67" i="5"/>
  <c r="B67" i="5" s="1"/>
  <c r="D66" i="5"/>
  <c r="A66" i="5"/>
  <c r="A65" i="5"/>
  <c r="B65" i="5" s="1"/>
  <c r="D64" i="5"/>
  <c r="B64" i="5"/>
  <c r="A64" i="5"/>
  <c r="C64" i="5" s="1"/>
  <c r="A63" i="5"/>
  <c r="D63" i="5" s="1"/>
  <c r="A62" i="5"/>
  <c r="A61" i="5"/>
  <c r="C61" i="5" s="1"/>
  <c r="D60" i="5"/>
  <c r="C60" i="5"/>
  <c r="A60" i="5"/>
  <c r="B60" i="5" s="1"/>
  <c r="A59" i="5"/>
  <c r="A58" i="5"/>
  <c r="A57" i="5"/>
  <c r="B57" i="5" s="1"/>
  <c r="A56" i="5"/>
  <c r="B55" i="5"/>
  <c r="A55" i="5"/>
  <c r="A54" i="5"/>
  <c r="A53" i="5"/>
  <c r="A52" i="5"/>
  <c r="D51" i="5"/>
  <c r="A51" i="5"/>
  <c r="B51" i="5" s="1"/>
  <c r="A50" i="5"/>
  <c r="A49" i="5"/>
  <c r="A48" i="5"/>
  <c r="A47" i="5"/>
  <c r="B47" i="5" s="1"/>
  <c r="A46" i="5"/>
  <c r="A45" i="5"/>
  <c r="C44" i="5"/>
  <c r="B44" i="5"/>
  <c r="A44" i="5"/>
  <c r="D44" i="5" s="1"/>
  <c r="B43" i="5"/>
  <c r="A43" i="5"/>
  <c r="A42" i="5"/>
  <c r="A41" i="5"/>
  <c r="D41" i="5" s="1"/>
  <c r="B40" i="5"/>
  <c r="A40" i="5"/>
  <c r="A39" i="5"/>
  <c r="A38" i="5"/>
  <c r="C38" i="5" s="1"/>
  <c r="A37" i="5"/>
  <c r="B37" i="5" s="1"/>
  <c r="C36" i="5"/>
  <c r="A36" i="5"/>
  <c r="D36" i="5" s="1"/>
  <c r="A35" i="5"/>
  <c r="C35" i="5" s="1"/>
  <c r="A34" i="5"/>
  <c r="A33" i="5"/>
  <c r="A32" i="5"/>
  <c r="B32" i="5" s="1"/>
  <c r="A31" i="5"/>
  <c r="D31" i="5" s="1"/>
  <c r="A30" i="5"/>
  <c r="A29" i="5"/>
  <c r="A28" i="5"/>
  <c r="A27" i="5"/>
  <c r="B27" i="5" s="1"/>
  <c r="A26" i="5"/>
  <c r="C26" i="5" s="1"/>
  <c r="A25" i="5"/>
  <c r="C25" i="5" s="1"/>
  <c r="A24" i="5"/>
  <c r="C23" i="5"/>
  <c r="A23" i="5"/>
  <c r="A14" i="5"/>
  <c r="C13" i="5"/>
  <c r="A13" i="5"/>
  <c r="A12" i="5"/>
  <c r="A11" i="5"/>
  <c r="B11" i="5" s="1"/>
  <c r="C10" i="5"/>
  <c r="B10" i="5"/>
  <c r="A10" i="5"/>
  <c r="A9" i="5"/>
  <c r="A8" i="5"/>
  <c r="A7" i="5"/>
  <c r="B4" i="5"/>
  <c r="B23" i="5" s="1"/>
  <c r="A304" i="4"/>
  <c r="F304" i="4" s="1"/>
  <c r="C303" i="4"/>
  <c r="B303" i="4"/>
  <c r="A303" i="4"/>
  <c r="N302" i="4"/>
  <c r="O302" i="4" s="1"/>
  <c r="G302" i="4"/>
  <c r="F302" i="4"/>
  <c r="E302" i="4"/>
  <c r="D302" i="4"/>
  <c r="A302" i="4"/>
  <c r="L302" i="4" s="1"/>
  <c r="A301" i="4"/>
  <c r="L300" i="4"/>
  <c r="I300" i="4"/>
  <c r="E300" i="4"/>
  <c r="A300" i="4"/>
  <c r="H300" i="4" s="1"/>
  <c r="A299" i="4"/>
  <c r="L299" i="4" s="1"/>
  <c r="O298" i="4"/>
  <c r="D298" i="4"/>
  <c r="A298" i="4"/>
  <c r="N298" i="4" s="1"/>
  <c r="I297" i="4"/>
  <c r="H297" i="4"/>
  <c r="G297" i="4"/>
  <c r="A297" i="4"/>
  <c r="F297" i="4" s="1"/>
  <c r="E296" i="4"/>
  <c r="A296" i="4"/>
  <c r="A295" i="4"/>
  <c r="A294" i="4"/>
  <c r="N294" i="4" s="1"/>
  <c r="O294" i="4" s="1"/>
  <c r="A293" i="4"/>
  <c r="N292" i="4"/>
  <c r="O292" i="4" s="1"/>
  <c r="L292" i="4"/>
  <c r="J292" i="4"/>
  <c r="I292" i="4"/>
  <c r="H292" i="4"/>
  <c r="G292" i="4"/>
  <c r="F292" i="4"/>
  <c r="E292" i="4"/>
  <c r="A292" i="4"/>
  <c r="C292" i="4" s="1"/>
  <c r="G291" i="4"/>
  <c r="A291" i="4"/>
  <c r="N291" i="4" s="1"/>
  <c r="O291" i="4" s="1"/>
  <c r="N290" i="4"/>
  <c r="O290" i="4" s="1"/>
  <c r="L290" i="4"/>
  <c r="I290" i="4"/>
  <c r="H290" i="4"/>
  <c r="G290" i="4"/>
  <c r="F290" i="4"/>
  <c r="E290" i="4"/>
  <c r="D290" i="4"/>
  <c r="C290" i="4"/>
  <c r="B290" i="4"/>
  <c r="A290" i="4"/>
  <c r="K290" i="4" s="1"/>
  <c r="L289" i="4"/>
  <c r="K289" i="4"/>
  <c r="J289" i="4"/>
  <c r="H289" i="4"/>
  <c r="D289" i="4"/>
  <c r="A289" i="4"/>
  <c r="A288" i="4"/>
  <c r="K288" i="4" s="1"/>
  <c r="B287" i="4"/>
  <c r="A287" i="4"/>
  <c r="I286" i="4"/>
  <c r="H286" i="4"/>
  <c r="A286" i="4"/>
  <c r="A285" i="4"/>
  <c r="I284" i="4"/>
  <c r="A284" i="4"/>
  <c r="A283" i="4"/>
  <c r="N283" i="4" s="1"/>
  <c r="O283" i="4" s="1"/>
  <c r="A282" i="4"/>
  <c r="N281" i="4"/>
  <c r="O281" i="4" s="1"/>
  <c r="K281" i="4"/>
  <c r="J281" i="4"/>
  <c r="I281" i="4"/>
  <c r="H281" i="4"/>
  <c r="G281" i="4"/>
  <c r="F281" i="4"/>
  <c r="E281" i="4"/>
  <c r="A281" i="4"/>
  <c r="B281" i="4" s="1"/>
  <c r="L280" i="4"/>
  <c r="J280" i="4"/>
  <c r="A280" i="4"/>
  <c r="F279" i="4"/>
  <c r="A279" i="4"/>
  <c r="A278" i="4"/>
  <c r="K277" i="4"/>
  <c r="H277" i="4"/>
  <c r="A277" i="4"/>
  <c r="N276" i="4"/>
  <c r="O276" i="4" s="1"/>
  <c r="F276" i="4"/>
  <c r="E276" i="4"/>
  <c r="C276" i="4"/>
  <c r="A276" i="4"/>
  <c r="K276" i="4" s="1"/>
  <c r="F275" i="4"/>
  <c r="D275" i="4"/>
  <c r="C275" i="4"/>
  <c r="B275" i="4"/>
  <c r="A275" i="4"/>
  <c r="L275" i="4" s="1"/>
  <c r="H274" i="4"/>
  <c r="A274" i="4"/>
  <c r="I274" i="4" s="1"/>
  <c r="N273" i="4"/>
  <c r="O273" i="4" s="1"/>
  <c r="A273" i="4"/>
  <c r="A272" i="4"/>
  <c r="D272" i="4" s="1"/>
  <c r="A271" i="4"/>
  <c r="E271" i="4" s="1"/>
  <c r="L270" i="4"/>
  <c r="C270" i="4"/>
  <c r="A270" i="4"/>
  <c r="A269" i="4"/>
  <c r="A268" i="4"/>
  <c r="C268" i="4" s="1"/>
  <c r="H267" i="4"/>
  <c r="E267" i="4"/>
  <c r="D267" i="4"/>
  <c r="C267" i="4"/>
  <c r="A267" i="4"/>
  <c r="J267" i="4" s="1"/>
  <c r="J266" i="4"/>
  <c r="I266" i="4"/>
  <c r="A266" i="4"/>
  <c r="N266" i="4" s="1"/>
  <c r="O266" i="4" s="1"/>
  <c r="N265" i="4"/>
  <c r="O265" i="4" s="1"/>
  <c r="L265" i="4"/>
  <c r="I265" i="4"/>
  <c r="H265" i="4"/>
  <c r="D265" i="4"/>
  <c r="A265" i="4"/>
  <c r="C265" i="4" s="1"/>
  <c r="A264" i="4"/>
  <c r="G264" i="4" s="1"/>
  <c r="A263" i="4"/>
  <c r="F263" i="4" s="1"/>
  <c r="H262" i="4"/>
  <c r="A262" i="4"/>
  <c r="A261" i="4"/>
  <c r="B261" i="4" s="1"/>
  <c r="N260" i="4"/>
  <c r="O260" i="4" s="1"/>
  <c r="L260" i="4"/>
  <c r="I260" i="4"/>
  <c r="E260" i="4"/>
  <c r="D260" i="4"/>
  <c r="B260" i="4"/>
  <c r="A260" i="4"/>
  <c r="H260" i="4" s="1"/>
  <c r="A259" i="4"/>
  <c r="N258" i="4"/>
  <c r="O258" i="4" s="1"/>
  <c r="L258" i="4"/>
  <c r="J258" i="4"/>
  <c r="H258" i="4"/>
  <c r="G258" i="4"/>
  <c r="F258" i="4"/>
  <c r="A258" i="4"/>
  <c r="K258" i="4" s="1"/>
  <c r="A257" i="4"/>
  <c r="J257" i="4" s="1"/>
  <c r="A256" i="4"/>
  <c r="N255" i="4"/>
  <c r="O255" i="4" s="1"/>
  <c r="L255" i="4"/>
  <c r="J255" i="4"/>
  <c r="H255" i="4"/>
  <c r="B255" i="4"/>
  <c r="A255" i="4"/>
  <c r="I255" i="4" s="1"/>
  <c r="E254" i="4"/>
  <c r="C254" i="4"/>
  <c r="A254" i="4"/>
  <c r="A253" i="4"/>
  <c r="N252" i="4"/>
  <c r="O252" i="4" s="1"/>
  <c r="A252" i="4"/>
  <c r="H252" i="4" s="1"/>
  <c r="A251" i="4"/>
  <c r="G251" i="4" s="1"/>
  <c r="N250" i="4"/>
  <c r="O250" i="4" s="1"/>
  <c r="I250" i="4"/>
  <c r="F250" i="4"/>
  <c r="A250" i="4"/>
  <c r="N249" i="4"/>
  <c r="O249" i="4" s="1"/>
  <c r="L249" i="4"/>
  <c r="K249" i="4"/>
  <c r="H249" i="4"/>
  <c r="G249" i="4"/>
  <c r="F249" i="4"/>
  <c r="E249" i="4"/>
  <c r="D249" i="4"/>
  <c r="C249" i="4"/>
  <c r="B249" i="4"/>
  <c r="A249" i="4"/>
  <c r="A248" i="4"/>
  <c r="J248" i="4" s="1"/>
  <c r="A247" i="4"/>
  <c r="A246" i="4"/>
  <c r="A245" i="4"/>
  <c r="A244" i="4"/>
  <c r="G244" i="4" s="1"/>
  <c r="A243" i="4"/>
  <c r="K242" i="4"/>
  <c r="J242" i="4"/>
  <c r="I242" i="4"/>
  <c r="B242" i="4"/>
  <c r="A242" i="4"/>
  <c r="A241" i="4"/>
  <c r="J241" i="4" s="1"/>
  <c r="A240" i="4"/>
  <c r="N240" i="4" s="1"/>
  <c r="O240" i="4" s="1"/>
  <c r="N239" i="4"/>
  <c r="O239" i="4" s="1"/>
  <c r="L239" i="4"/>
  <c r="A239" i="4"/>
  <c r="C239" i="4" s="1"/>
  <c r="I238" i="4"/>
  <c r="H238" i="4"/>
  <c r="A238" i="4"/>
  <c r="K238" i="4" s="1"/>
  <c r="H237" i="4"/>
  <c r="E237" i="4"/>
  <c r="D237" i="4"/>
  <c r="A237" i="4"/>
  <c r="C237" i="4" s="1"/>
  <c r="A236" i="4"/>
  <c r="A235" i="4"/>
  <c r="F235" i="4" s="1"/>
  <c r="L234" i="4"/>
  <c r="A234" i="4"/>
  <c r="A233" i="4"/>
  <c r="L232" i="4"/>
  <c r="E232" i="4"/>
  <c r="A232" i="4"/>
  <c r="G232" i="4" s="1"/>
  <c r="A231" i="4"/>
  <c r="C231" i="4" s="1"/>
  <c r="I230" i="4"/>
  <c r="A230" i="4"/>
  <c r="A229" i="4"/>
  <c r="D229" i="4" s="1"/>
  <c r="A228" i="4"/>
  <c r="K228" i="4" s="1"/>
  <c r="K227" i="4"/>
  <c r="A227" i="4"/>
  <c r="I227" i="4" s="1"/>
  <c r="D226" i="4"/>
  <c r="A226" i="4"/>
  <c r="C225" i="4"/>
  <c r="A225" i="4"/>
  <c r="N224" i="4"/>
  <c r="O224" i="4" s="1"/>
  <c r="J224" i="4"/>
  <c r="A224" i="4"/>
  <c r="A223" i="4"/>
  <c r="N223" i="4" s="1"/>
  <c r="O223" i="4" s="1"/>
  <c r="A222" i="4"/>
  <c r="J222" i="4" s="1"/>
  <c r="N221" i="4"/>
  <c r="O221" i="4" s="1"/>
  <c r="L221" i="4"/>
  <c r="K221" i="4"/>
  <c r="J221" i="4"/>
  <c r="I221" i="4"/>
  <c r="H221" i="4"/>
  <c r="G221" i="4"/>
  <c r="F221" i="4"/>
  <c r="A221" i="4"/>
  <c r="C221" i="4" s="1"/>
  <c r="A220" i="4"/>
  <c r="F220" i="4" s="1"/>
  <c r="A219" i="4"/>
  <c r="F218" i="4"/>
  <c r="B218" i="4"/>
  <c r="A218" i="4"/>
  <c r="A217" i="4"/>
  <c r="A216" i="4"/>
  <c r="B216" i="4" s="1"/>
  <c r="A215" i="4"/>
  <c r="A214" i="4"/>
  <c r="A213" i="4"/>
  <c r="N213" i="4" s="1"/>
  <c r="O213" i="4" s="1"/>
  <c r="I212" i="4"/>
  <c r="G212" i="4"/>
  <c r="F212" i="4"/>
  <c r="E212" i="4"/>
  <c r="A212" i="4"/>
  <c r="L212" i="4" s="1"/>
  <c r="N211" i="4"/>
  <c r="O211" i="4" s="1"/>
  <c r="L211" i="4"/>
  <c r="J211" i="4"/>
  <c r="H211" i="4"/>
  <c r="A211" i="4"/>
  <c r="E211" i="4" s="1"/>
  <c r="N210" i="4"/>
  <c r="O210" i="4" s="1"/>
  <c r="A210" i="4"/>
  <c r="D210" i="4" s="1"/>
  <c r="I209" i="4"/>
  <c r="G209" i="4"/>
  <c r="A209" i="4"/>
  <c r="A208" i="4"/>
  <c r="I208" i="4" s="1"/>
  <c r="A207" i="4"/>
  <c r="G207" i="4" s="1"/>
  <c r="N206" i="4"/>
  <c r="O206" i="4" s="1"/>
  <c r="K206" i="4"/>
  <c r="I206" i="4"/>
  <c r="F206" i="4"/>
  <c r="A206" i="4"/>
  <c r="G206" i="4" s="1"/>
  <c r="A205" i="4"/>
  <c r="A204" i="4"/>
  <c r="G204" i="4" s="1"/>
  <c r="A203" i="4"/>
  <c r="D203" i="4" s="1"/>
  <c r="K202" i="4"/>
  <c r="D202" i="4"/>
  <c r="A202" i="4"/>
  <c r="H202" i="4" s="1"/>
  <c r="A201" i="4"/>
  <c r="A200" i="4"/>
  <c r="D200" i="4" s="1"/>
  <c r="A199" i="4"/>
  <c r="L199" i="4" s="1"/>
  <c r="A198" i="4"/>
  <c r="A197" i="4"/>
  <c r="J197" i="4" s="1"/>
  <c r="A196" i="4"/>
  <c r="A195" i="4"/>
  <c r="F195" i="4" s="1"/>
  <c r="A194" i="4"/>
  <c r="K194" i="4" s="1"/>
  <c r="D193" i="4"/>
  <c r="A193" i="4"/>
  <c r="A192" i="4"/>
  <c r="D191" i="4"/>
  <c r="A191" i="4"/>
  <c r="A190" i="4"/>
  <c r="L189" i="4"/>
  <c r="K189" i="4"/>
  <c r="G189" i="4"/>
  <c r="A189" i="4"/>
  <c r="F189" i="4" s="1"/>
  <c r="A188" i="4"/>
  <c r="A187" i="4"/>
  <c r="A186" i="4"/>
  <c r="C186" i="4" s="1"/>
  <c r="A185" i="4"/>
  <c r="C184" i="4"/>
  <c r="A184" i="4"/>
  <c r="E184" i="4" s="1"/>
  <c r="N183" i="4"/>
  <c r="O183" i="4" s="1"/>
  <c r="L183" i="4"/>
  <c r="J183" i="4"/>
  <c r="I183" i="4"/>
  <c r="H183" i="4"/>
  <c r="A183" i="4"/>
  <c r="E183" i="4" s="1"/>
  <c r="D182" i="4"/>
  <c r="A182" i="4"/>
  <c r="A181" i="4"/>
  <c r="G181" i="4" s="1"/>
  <c r="A180" i="4"/>
  <c r="E180" i="4" s="1"/>
  <c r="A179" i="4"/>
  <c r="N179" i="4" s="1"/>
  <c r="O179" i="4" s="1"/>
  <c r="A178" i="4"/>
  <c r="A177" i="4"/>
  <c r="J177" i="4" s="1"/>
  <c r="A176" i="4"/>
  <c r="D176" i="4" s="1"/>
  <c r="A175" i="4"/>
  <c r="K174" i="4"/>
  <c r="A174" i="4"/>
  <c r="A173" i="4"/>
  <c r="N173" i="4" s="1"/>
  <c r="O173" i="4" s="1"/>
  <c r="A172" i="4"/>
  <c r="A171" i="4"/>
  <c r="D171" i="4" s="1"/>
  <c r="L170" i="4"/>
  <c r="K170" i="4"/>
  <c r="I170" i="4"/>
  <c r="G170" i="4"/>
  <c r="F170" i="4"/>
  <c r="E170" i="4"/>
  <c r="D170" i="4"/>
  <c r="A170" i="4"/>
  <c r="J170" i="4" s="1"/>
  <c r="A169" i="4"/>
  <c r="N169" i="4" s="1"/>
  <c r="O169" i="4" s="1"/>
  <c r="A168" i="4"/>
  <c r="A167" i="4"/>
  <c r="C166" i="4"/>
  <c r="A166" i="4"/>
  <c r="A165" i="4"/>
  <c r="A164" i="4"/>
  <c r="C164" i="4" s="1"/>
  <c r="J163" i="4"/>
  <c r="I163" i="4"/>
  <c r="G163" i="4"/>
  <c r="F163" i="4"/>
  <c r="E163" i="4"/>
  <c r="D163" i="4"/>
  <c r="A163" i="4"/>
  <c r="C163" i="4" s="1"/>
  <c r="G162" i="4"/>
  <c r="D162" i="4"/>
  <c r="C162" i="4"/>
  <c r="A162" i="4"/>
  <c r="B162" i="4" s="1"/>
  <c r="A161" i="4"/>
  <c r="N161" i="4" s="1"/>
  <c r="O161" i="4" s="1"/>
  <c r="A160" i="4"/>
  <c r="L160" i="4" s="1"/>
  <c r="A159" i="4"/>
  <c r="B159" i="4" s="1"/>
  <c r="N158" i="4"/>
  <c r="O158" i="4" s="1"/>
  <c r="L158" i="4"/>
  <c r="K158" i="4"/>
  <c r="J158" i="4"/>
  <c r="I158" i="4"/>
  <c r="G158" i="4"/>
  <c r="F158" i="4"/>
  <c r="E158" i="4"/>
  <c r="D158" i="4"/>
  <c r="C158" i="4"/>
  <c r="A158" i="4"/>
  <c r="H158" i="4" s="1"/>
  <c r="D157" i="4"/>
  <c r="B157" i="4"/>
  <c r="A157" i="4"/>
  <c r="B156" i="4"/>
  <c r="A156" i="4"/>
  <c r="A155" i="4"/>
  <c r="A154" i="4"/>
  <c r="N153" i="4"/>
  <c r="O153" i="4" s="1"/>
  <c r="L153" i="4"/>
  <c r="I153" i="4"/>
  <c r="H153" i="4"/>
  <c r="G153" i="4"/>
  <c r="F153" i="4"/>
  <c r="E153" i="4"/>
  <c r="D153" i="4"/>
  <c r="C153" i="4"/>
  <c r="B153" i="4"/>
  <c r="A153" i="4"/>
  <c r="A152" i="4"/>
  <c r="A151" i="4"/>
  <c r="A150" i="4"/>
  <c r="A149" i="4"/>
  <c r="K148" i="4"/>
  <c r="J148" i="4"/>
  <c r="A148" i="4"/>
  <c r="A147" i="4"/>
  <c r="N146" i="4"/>
  <c r="O146" i="4" s="1"/>
  <c r="K146" i="4"/>
  <c r="J146" i="4"/>
  <c r="A146" i="4"/>
  <c r="A145" i="4"/>
  <c r="D145" i="4" s="1"/>
  <c r="A144" i="4"/>
  <c r="F144" i="4" s="1"/>
  <c r="A143" i="4"/>
  <c r="C143" i="4" s="1"/>
  <c r="J142" i="4"/>
  <c r="I142" i="4"/>
  <c r="A142" i="4"/>
  <c r="L141" i="4"/>
  <c r="J141" i="4"/>
  <c r="E141" i="4"/>
  <c r="D141" i="4"/>
  <c r="C141" i="4"/>
  <c r="A141" i="4"/>
  <c r="A140" i="4"/>
  <c r="K140" i="4" s="1"/>
  <c r="A139" i="4"/>
  <c r="A138" i="4"/>
  <c r="L137" i="4"/>
  <c r="A137" i="4"/>
  <c r="I137" i="4" s="1"/>
  <c r="N136" i="4"/>
  <c r="O136" i="4" s="1"/>
  <c r="L136" i="4"/>
  <c r="K136" i="4"/>
  <c r="H136" i="4"/>
  <c r="G136" i="4"/>
  <c r="D136" i="4"/>
  <c r="A136" i="4"/>
  <c r="I136" i="4" s="1"/>
  <c r="A135" i="4"/>
  <c r="D135" i="4" s="1"/>
  <c r="I134" i="4"/>
  <c r="G134" i="4"/>
  <c r="A134" i="4"/>
  <c r="A133" i="4"/>
  <c r="N132" i="4"/>
  <c r="O132" i="4" s="1"/>
  <c r="L132" i="4"/>
  <c r="K132" i="4"/>
  <c r="J132" i="4"/>
  <c r="I132" i="4"/>
  <c r="G132" i="4"/>
  <c r="F132" i="4"/>
  <c r="D132" i="4"/>
  <c r="A132" i="4"/>
  <c r="E132" i="4" s="1"/>
  <c r="A131" i="4"/>
  <c r="D131" i="4" s="1"/>
  <c r="O130" i="4"/>
  <c r="L130" i="4"/>
  <c r="K130" i="4"/>
  <c r="J130" i="4"/>
  <c r="I130" i="4"/>
  <c r="H130" i="4"/>
  <c r="G130" i="4"/>
  <c r="F130" i="4"/>
  <c r="E130" i="4"/>
  <c r="D130" i="4"/>
  <c r="C130" i="4"/>
  <c r="A130" i="4"/>
  <c r="N130" i="4" s="1"/>
  <c r="A129" i="4"/>
  <c r="B129" i="4" s="1"/>
  <c r="J128" i="4"/>
  <c r="D128" i="4"/>
  <c r="C128" i="4"/>
  <c r="A128" i="4"/>
  <c r="I128" i="4" s="1"/>
  <c r="A127" i="4"/>
  <c r="C127" i="4" s="1"/>
  <c r="A126" i="4"/>
  <c r="N125" i="4"/>
  <c r="O125" i="4" s="1"/>
  <c r="K125" i="4"/>
  <c r="J125" i="4"/>
  <c r="H125" i="4"/>
  <c r="G125" i="4"/>
  <c r="A125" i="4"/>
  <c r="A124" i="4"/>
  <c r="A123" i="4"/>
  <c r="I123" i="4" s="1"/>
  <c r="A122" i="4"/>
  <c r="N122" i="4" s="1"/>
  <c r="O122" i="4" s="1"/>
  <c r="K121" i="4"/>
  <c r="I121" i="4"/>
  <c r="C121" i="4"/>
  <c r="A121" i="4"/>
  <c r="A120" i="4"/>
  <c r="A119" i="4"/>
  <c r="A118" i="4"/>
  <c r="A117" i="4"/>
  <c r="A116" i="4"/>
  <c r="I115" i="4"/>
  <c r="G115" i="4"/>
  <c r="F115" i="4"/>
  <c r="E115" i="4"/>
  <c r="A115" i="4"/>
  <c r="D115" i="4" s="1"/>
  <c r="A114" i="4"/>
  <c r="J114" i="4" s="1"/>
  <c r="A113" i="4"/>
  <c r="G113" i="4" s="1"/>
  <c r="A112" i="4"/>
  <c r="A111" i="4"/>
  <c r="B111" i="4" s="1"/>
  <c r="L110" i="4"/>
  <c r="J110" i="4"/>
  <c r="H110" i="4"/>
  <c r="G110" i="4"/>
  <c r="F110" i="4"/>
  <c r="B110" i="4"/>
  <c r="A110" i="4"/>
  <c r="C110" i="4" s="1"/>
  <c r="A109" i="4"/>
  <c r="C109" i="4" s="1"/>
  <c r="A108" i="4"/>
  <c r="A107" i="4"/>
  <c r="I107" i="4" s="1"/>
  <c r="A106" i="4"/>
  <c r="B106" i="4" s="1"/>
  <c r="A105" i="4"/>
  <c r="J105" i="4" s="1"/>
  <c r="N104" i="4"/>
  <c r="O104" i="4" s="1"/>
  <c r="G104" i="4"/>
  <c r="A104" i="4"/>
  <c r="K104" i="4" s="1"/>
  <c r="A103" i="4"/>
  <c r="L103" i="4" s="1"/>
  <c r="A102" i="4"/>
  <c r="D102" i="4" s="1"/>
  <c r="I101" i="4"/>
  <c r="D101" i="4"/>
  <c r="A101" i="4"/>
  <c r="K100" i="4"/>
  <c r="J100" i="4"/>
  <c r="I100" i="4"/>
  <c r="H100" i="4"/>
  <c r="G100" i="4"/>
  <c r="A100" i="4"/>
  <c r="F100" i="4" s="1"/>
  <c r="A99" i="4"/>
  <c r="N98" i="4"/>
  <c r="O98" i="4" s="1"/>
  <c r="L98" i="4"/>
  <c r="D98" i="4"/>
  <c r="C98" i="4"/>
  <c r="A98" i="4"/>
  <c r="G98" i="4" s="1"/>
  <c r="A97" i="4"/>
  <c r="A96" i="4"/>
  <c r="B96" i="4" s="1"/>
  <c r="A95" i="4"/>
  <c r="C94" i="4"/>
  <c r="B94" i="4"/>
  <c r="A94" i="4"/>
  <c r="A93" i="4"/>
  <c r="I93" i="4" s="1"/>
  <c r="L92" i="4"/>
  <c r="A92" i="4"/>
  <c r="H92" i="4" s="1"/>
  <c r="B91" i="4"/>
  <c r="A91" i="4"/>
  <c r="H90" i="4"/>
  <c r="G90" i="4"/>
  <c r="A90" i="4"/>
  <c r="K90" i="4" s="1"/>
  <c r="A89" i="4"/>
  <c r="G89" i="4" s="1"/>
  <c r="J88" i="4"/>
  <c r="B88" i="4"/>
  <c r="A88" i="4"/>
  <c r="E87" i="4"/>
  <c r="A87" i="4"/>
  <c r="A86" i="4"/>
  <c r="I86" i="4" s="1"/>
  <c r="L85" i="4"/>
  <c r="J85" i="4"/>
  <c r="I85" i="4"/>
  <c r="A85" i="4"/>
  <c r="F85" i="4" s="1"/>
  <c r="J84" i="4"/>
  <c r="H84" i="4"/>
  <c r="E84" i="4"/>
  <c r="A84" i="4"/>
  <c r="K84" i="4" s="1"/>
  <c r="A83" i="4"/>
  <c r="A82" i="4"/>
  <c r="K82" i="4" s="1"/>
  <c r="N81" i="4"/>
  <c r="O81" i="4" s="1"/>
  <c r="L81" i="4"/>
  <c r="K81" i="4"/>
  <c r="J81" i="4"/>
  <c r="I81" i="4"/>
  <c r="H81" i="4"/>
  <c r="G81" i="4"/>
  <c r="F81" i="4"/>
  <c r="E81" i="4"/>
  <c r="D81" i="4"/>
  <c r="C81" i="4"/>
  <c r="B81" i="4"/>
  <c r="A81" i="4"/>
  <c r="A80" i="4"/>
  <c r="A79" i="4"/>
  <c r="N78" i="4"/>
  <c r="O78" i="4" s="1"/>
  <c r="L78" i="4"/>
  <c r="K78" i="4"/>
  <c r="J78" i="4"/>
  <c r="I78" i="4"/>
  <c r="H78" i="4"/>
  <c r="G78" i="4"/>
  <c r="E78" i="4"/>
  <c r="D78" i="4"/>
  <c r="C78" i="4"/>
  <c r="B78" i="4"/>
  <c r="A78" i="4"/>
  <c r="F78" i="4" s="1"/>
  <c r="A77" i="4"/>
  <c r="A76" i="4"/>
  <c r="J76" i="4" s="1"/>
  <c r="A75" i="4"/>
  <c r="A74" i="4"/>
  <c r="B73" i="4"/>
  <c r="A73" i="4"/>
  <c r="D73" i="4" s="1"/>
  <c r="A72" i="4"/>
  <c r="I71" i="4"/>
  <c r="H71" i="4"/>
  <c r="F71" i="4"/>
  <c r="E71" i="4"/>
  <c r="D71" i="4"/>
  <c r="C71" i="4"/>
  <c r="B71" i="4"/>
  <c r="A71" i="4"/>
  <c r="L71" i="4" s="1"/>
  <c r="A70" i="4"/>
  <c r="D70" i="4" s="1"/>
  <c r="N69" i="4"/>
  <c r="O69" i="4" s="1"/>
  <c r="H69" i="4"/>
  <c r="F69" i="4"/>
  <c r="A69" i="4"/>
  <c r="G69" i="4" s="1"/>
  <c r="I68" i="4"/>
  <c r="H68" i="4"/>
  <c r="G68" i="4"/>
  <c r="E68" i="4"/>
  <c r="A68" i="4"/>
  <c r="A67" i="4"/>
  <c r="A66" i="4"/>
  <c r="F66" i="4" s="1"/>
  <c r="B65" i="4"/>
  <c r="A65" i="4"/>
  <c r="L65" i="4" s="1"/>
  <c r="A64" i="4"/>
  <c r="F63" i="4"/>
  <c r="A63" i="4"/>
  <c r="N62" i="4"/>
  <c r="O62" i="4" s="1"/>
  <c r="K62" i="4"/>
  <c r="J62" i="4"/>
  <c r="H62" i="4"/>
  <c r="F62" i="4"/>
  <c r="A62" i="4"/>
  <c r="I62" i="4" s="1"/>
  <c r="A61" i="4"/>
  <c r="E61" i="4" s="1"/>
  <c r="A60" i="4"/>
  <c r="N60" i="4" s="1"/>
  <c r="O60" i="4" s="1"/>
  <c r="H59" i="4"/>
  <c r="A59" i="4"/>
  <c r="A58" i="4"/>
  <c r="L58" i="4" s="1"/>
  <c r="L57" i="4"/>
  <c r="K57" i="4"/>
  <c r="J57" i="4"/>
  <c r="I57" i="4"/>
  <c r="H57" i="4"/>
  <c r="G57" i="4"/>
  <c r="F57" i="4"/>
  <c r="E57" i="4"/>
  <c r="D57" i="4"/>
  <c r="C57" i="4"/>
  <c r="B57" i="4"/>
  <c r="A57" i="4"/>
  <c r="N57" i="4" s="1"/>
  <c r="O57" i="4" s="1"/>
  <c r="D56" i="4"/>
  <c r="C56" i="4"/>
  <c r="B56" i="4"/>
  <c r="A56" i="4"/>
  <c r="E56" i="4" s="1"/>
  <c r="A55" i="4"/>
  <c r="H54" i="4"/>
  <c r="A54" i="4"/>
  <c r="A53" i="4"/>
  <c r="B53" i="4" s="1"/>
  <c r="A52" i="4"/>
  <c r="E52" i="4" s="1"/>
  <c r="A51" i="4"/>
  <c r="A50" i="4"/>
  <c r="N49" i="4"/>
  <c r="O49" i="4" s="1"/>
  <c r="J49" i="4"/>
  <c r="A49" i="4"/>
  <c r="A48" i="4"/>
  <c r="K48" i="4" s="1"/>
  <c r="A47" i="4"/>
  <c r="H47" i="4" s="1"/>
  <c r="L46" i="4"/>
  <c r="K46" i="4"/>
  <c r="A46" i="4"/>
  <c r="A45" i="4"/>
  <c r="A44" i="4"/>
  <c r="A43" i="4"/>
  <c r="J43" i="4" s="1"/>
  <c r="A42" i="4"/>
  <c r="E42" i="4" s="1"/>
  <c r="A41" i="4"/>
  <c r="H41" i="4" s="1"/>
  <c r="E40" i="4"/>
  <c r="A40" i="4"/>
  <c r="A39" i="4"/>
  <c r="B39" i="4" s="1"/>
  <c r="A38" i="4"/>
  <c r="N37" i="4"/>
  <c r="O37" i="4" s="1"/>
  <c r="L37" i="4"/>
  <c r="K37" i="4"/>
  <c r="J37" i="4"/>
  <c r="I37" i="4"/>
  <c r="H37" i="4"/>
  <c r="G37" i="4"/>
  <c r="F37" i="4"/>
  <c r="A37" i="4"/>
  <c r="B37" i="4" s="1"/>
  <c r="A36" i="4"/>
  <c r="I36" i="4" s="1"/>
  <c r="A35" i="4"/>
  <c r="N34" i="4"/>
  <c r="O34" i="4" s="1"/>
  <c r="L34" i="4"/>
  <c r="K34" i="4"/>
  <c r="J34" i="4"/>
  <c r="I34" i="4"/>
  <c r="H34" i="4"/>
  <c r="G34" i="4"/>
  <c r="A34" i="4"/>
  <c r="B34" i="4" s="1"/>
  <c r="A33" i="4"/>
  <c r="K33" i="4" s="1"/>
  <c r="N32" i="4"/>
  <c r="O32" i="4" s="1"/>
  <c r="A32" i="4"/>
  <c r="D31" i="4"/>
  <c r="A31" i="4"/>
  <c r="B31" i="4" s="1"/>
  <c r="A30" i="4"/>
  <c r="N30" i="4" s="1"/>
  <c r="O30" i="4" s="1"/>
  <c r="K29" i="4"/>
  <c r="J29" i="4"/>
  <c r="A29" i="4"/>
  <c r="N28" i="4"/>
  <c r="O28" i="4" s="1"/>
  <c r="J28" i="4"/>
  <c r="I28" i="4"/>
  <c r="A28" i="4"/>
  <c r="A27" i="4"/>
  <c r="L27" i="4" s="1"/>
  <c r="F26" i="4"/>
  <c r="E26" i="4"/>
  <c r="A26" i="4"/>
  <c r="K26" i="4" s="1"/>
  <c r="E25" i="4"/>
  <c r="A25" i="4"/>
  <c r="D25" i="4" s="1"/>
  <c r="A24" i="4"/>
  <c r="J24" i="4" s="1"/>
  <c r="N23" i="4"/>
  <c r="O23" i="4" s="1"/>
  <c r="F23" i="4"/>
  <c r="A23" i="4"/>
  <c r="J23" i="4" s="1"/>
  <c r="A22" i="4"/>
  <c r="K22" i="4" s="1"/>
  <c r="J21" i="4"/>
  <c r="A21" i="4"/>
  <c r="N21" i="4" s="1"/>
  <c r="O21" i="4" s="1"/>
  <c r="A20" i="4"/>
  <c r="A19" i="4"/>
  <c r="J19" i="4" s="1"/>
  <c r="F18" i="4"/>
  <c r="A18" i="4"/>
  <c r="C17" i="4"/>
  <c r="A17" i="4"/>
  <c r="J17" i="4" s="1"/>
  <c r="A16" i="4"/>
  <c r="E16" i="4" s="1"/>
  <c r="A15" i="4"/>
  <c r="A14" i="4"/>
  <c r="B14" i="4" s="1"/>
  <c r="A13" i="4"/>
  <c r="B13" i="4" s="1"/>
  <c r="A12" i="4"/>
  <c r="B12" i="4" s="1"/>
  <c r="A11" i="4"/>
  <c r="B11" i="4" s="1"/>
  <c r="K10" i="4"/>
  <c r="G10" i="4"/>
  <c r="F10" i="4"/>
  <c r="E10" i="4"/>
  <c r="D10" i="4"/>
  <c r="B10" i="4"/>
  <c r="A10" i="4"/>
  <c r="H10" i="4" s="1"/>
  <c r="N9" i="4"/>
  <c r="O9" i="4" s="1"/>
  <c r="K9" i="4"/>
  <c r="C9" i="4"/>
  <c r="B9" i="4"/>
  <c r="A9" i="4"/>
  <c r="G9" i="4" s="1"/>
  <c r="N8" i="4"/>
  <c r="O8" i="4" s="1"/>
  <c r="K8" i="4"/>
  <c r="A8" i="4"/>
  <c r="D8" i="4" s="1"/>
  <c r="A7" i="4"/>
  <c r="D7" i="4" s="1"/>
  <c r="A6" i="4"/>
  <c r="C6" i="4" s="1"/>
  <c r="E5" i="4"/>
  <c r="A5" i="4"/>
  <c r="H1503" i="3"/>
  <c r="G1503" i="3"/>
  <c r="H1502" i="3"/>
  <c r="G1502" i="3"/>
  <c r="H1501" i="3"/>
  <c r="G1501" i="3"/>
  <c r="H1500" i="3"/>
  <c r="G1500" i="3"/>
  <c r="H1499" i="3"/>
  <c r="G1499" i="3"/>
  <c r="H1498" i="3"/>
  <c r="G1498" i="3"/>
  <c r="H1497" i="3"/>
  <c r="G1497" i="3"/>
  <c r="H1496" i="3"/>
  <c r="G1496" i="3"/>
  <c r="H1495" i="3"/>
  <c r="G1495" i="3"/>
  <c r="H1494" i="3"/>
  <c r="G1494" i="3"/>
  <c r="H1493" i="3"/>
  <c r="G1493" i="3"/>
  <c r="H1492" i="3"/>
  <c r="G1492" i="3"/>
  <c r="H1491" i="3"/>
  <c r="G1491" i="3"/>
  <c r="H1490" i="3"/>
  <c r="G1490" i="3"/>
  <c r="H1489" i="3"/>
  <c r="G1489" i="3"/>
  <c r="H1488" i="3"/>
  <c r="G1488" i="3"/>
  <c r="H1487" i="3"/>
  <c r="G1487" i="3"/>
  <c r="H1486" i="3"/>
  <c r="G1486" i="3"/>
  <c r="H1485" i="3"/>
  <c r="G1485" i="3"/>
  <c r="H1484" i="3"/>
  <c r="G1484" i="3"/>
  <c r="H1483" i="3"/>
  <c r="G1483" i="3"/>
  <c r="H1482" i="3"/>
  <c r="G1482" i="3"/>
  <c r="H1481" i="3"/>
  <c r="G1481" i="3"/>
  <c r="H1480" i="3"/>
  <c r="G1480" i="3"/>
  <c r="H1479" i="3"/>
  <c r="G1479" i="3"/>
  <c r="H1478" i="3"/>
  <c r="G1478" i="3"/>
  <c r="H1477" i="3"/>
  <c r="G1477" i="3"/>
  <c r="H1476" i="3"/>
  <c r="G1476" i="3"/>
  <c r="H1475" i="3"/>
  <c r="G1475" i="3"/>
  <c r="H1474" i="3"/>
  <c r="G1474" i="3"/>
  <c r="H1473" i="3"/>
  <c r="G1473" i="3"/>
  <c r="H1472" i="3"/>
  <c r="G1472" i="3"/>
  <c r="H1471" i="3"/>
  <c r="G1471" i="3"/>
  <c r="H1470" i="3"/>
  <c r="G1470" i="3"/>
  <c r="H1469" i="3"/>
  <c r="G1469" i="3"/>
  <c r="H1468" i="3"/>
  <c r="G1468" i="3"/>
  <c r="H1467" i="3"/>
  <c r="G1467" i="3"/>
  <c r="H1466" i="3"/>
  <c r="G1466" i="3"/>
  <c r="H1465" i="3"/>
  <c r="G1465" i="3"/>
  <c r="H1464" i="3"/>
  <c r="G1464" i="3"/>
  <c r="H1463" i="3"/>
  <c r="G1463" i="3"/>
  <c r="H1462" i="3"/>
  <c r="G1462" i="3"/>
  <c r="H1461" i="3"/>
  <c r="G1461" i="3"/>
  <c r="H1460" i="3"/>
  <c r="G1460" i="3"/>
  <c r="H1459" i="3"/>
  <c r="G1459" i="3"/>
  <c r="H1458" i="3"/>
  <c r="G1458" i="3"/>
  <c r="H1457" i="3"/>
  <c r="G1457" i="3"/>
  <c r="H1456" i="3"/>
  <c r="G1456" i="3"/>
  <c r="H1455" i="3"/>
  <c r="G1455" i="3"/>
  <c r="H1454" i="3"/>
  <c r="G1454" i="3"/>
  <c r="H1453" i="3"/>
  <c r="G1453" i="3"/>
  <c r="H1452" i="3"/>
  <c r="G1452" i="3"/>
  <c r="H1451" i="3"/>
  <c r="G1451" i="3"/>
  <c r="H1450" i="3"/>
  <c r="G1450" i="3"/>
  <c r="H1449" i="3"/>
  <c r="G1449" i="3"/>
  <c r="H1448" i="3"/>
  <c r="G1448" i="3"/>
  <c r="H1447" i="3"/>
  <c r="G1447" i="3"/>
  <c r="H1446" i="3"/>
  <c r="G1446" i="3"/>
  <c r="H1445" i="3"/>
  <c r="G1445" i="3"/>
  <c r="H1444" i="3"/>
  <c r="G1444" i="3"/>
  <c r="H1443" i="3"/>
  <c r="G1443" i="3"/>
  <c r="H1442" i="3"/>
  <c r="G1442" i="3"/>
  <c r="H1441" i="3"/>
  <c r="G1441" i="3"/>
  <c r="H1440" i="3"/>
  <c r="G1440" i="3"/>
  <c r="H1439" i="3"/>
  <c r="G1439" i="3"/>
  <c r="H1438" i="3"/>
  <c r="G1438" i="3"/>
  <c r="H1437" i="3"/>
  <c r="G1437" i="3"/>
  <c r="H1436" i="3"/>
  <c r="G1436" i="3"/>
  <c r="H1435" i="3"/>
  <c r="G1435" i="3"/>
  <c r="H1434" i="3"/>
  <c r="G1434" i="3"/>
  <c r="H1433" i="3"/>
  <c r="G1433" i="3"/>
  <c r="H1432" i="3"/>
  <c r="G1432" i="3"/>
  <c r="H1431" i="3"/>
  <c r="G1431" i="3"/>
  <c r="H1430" i="3"/>
  <c r="G1430" i="3"/>
  <c r="H1429" i="3"/>
  <c r="G1429" i="3"/>
  <c r="H1428" i="3"/>
  <c r="G1428" i="3"/>
  <c r="H1427" i="3"/>
  <c r="G1427" i="3"/>
  <c r="H1426" i="3"/>
  <c r="G1426" i="3"/>
  <c r="H1425" i="3"/>
  <c r="G1425" i="3"/>
  <c r="H1424" i="3"/>
  <c r="G1424" i="3"/>
  <c r="H1423" i="3"/>
  <c r="G1423" i="3"/>
  <c r="H1422" i="3"/>
  <c r="G1422" i="3"/>
  <c r="H1421" i="3"/>
  <c r="G1421" i="3"/>
  <c r="H1420" i="3"/>
  <c r="G1420" i="3"/>
  <c r="H1419" i="3"/>
  <c r="G1419" i="3"/>
  <c r="H1418" i="3"/>
  <c r="G1418" i="3"/>
  <c r="H1417" i="3"/>
  <c r="G1417" i="3"/>
  <c r="H1416" i="3"/>
  <c r="G1416" i="3"/>
  <c r="H1415" i="3"/>
  <c r="G1415" i="3"/>
  <c r="H1414" i="3"/>
  <c r="G1414" i="3"/>
  <c r="H1413" i="3"/>
  <c r="G1413" i="3"/>
  <c r="H1412" i="3"/>
  <c r="G1412" i="3"/>
  <c r="H1411" i="3"/>
  <c r="G1411" i="3"/>
  <c r="H1410" i="3"/>
  <c r="G1410" i="3"/>
  <c r="H1409" i="3"/>
  <c r="G1409" i="3"/>
  <c r="H1408" i="3"/>
  <c r="G1408" i="3"/>
  <c r="H1407" i="3"/>
  <c r="G1407" i="3"/>
  <c r="H1406" i="3"/>
  <c r="G1406" i="3"/>
  <c r="H1405" i="3"/>
  <c r="G1405" i="3"/>
  <c r="H1404" i="3"/>
  <c r="G1404" i="3"/>
  <c r="H1403" i="3"/>
  <c r="G1403" i="3"/>
  <c r="H1402" i="3"/>
  <c r="G1402" i="3"/>
  <c r="H1401" i="3"/>
  <c r="G1401" i="3"/>
  <c r="H1400" i="3"/>
  <c r="G1400" i="3"/>
  <c r="H1399" i="3"/>
  <c r="G1399" i="3"/>
  <c r="H1398" i="3"/>
  <c r="G1398" i="3"/>
  <c r="H1397" i="3"/>
  <c r="G1397" i="3"/>
  <c r="H1396" i="3"/>
  <c r="G1396" i="3"/>
  <c r="H1395" i="3"/>
  <c r="G1395" i="3"/>
  <c r="H1394" i="3"/>
  <c r="G1394" i="3"/>
  <c r="H1393" i="3"/>
  <c r="G1393" i="3"/>
  <c r="H1392" i="3"/>
  <c r="G1392" i="3"/>
  <c r="H1391" i="3"/>
  <c r="G1391" i="3"/>
  <c r="H1390" i="3"/>
  <c r="G1390" i="3"/>
  <c r="H1389" i="3"/>
  <c r="G1389" i="3"/>
  <c r="H1388" i="3"/>
  <c r="G1388" i="3"/>
  <c r="H1387" i="3"/>
  <c r="G1387" i="3"/>
  <c r="H1386" i="3"/>
  <c r="G1386" i="3"/>
  <c r="H1385" i="3"/>
  <c r="G1385" i="3"/>
  <c r="H1384" i="3"/>
  <c r="G1384" i="3"/>
  <c r="H1383" i="3"/>
  <c r="G1383" i="3"/>
  <c r="H1382" i="3"/>
  <c r="G1382" i="3"/>
  <c r="H1381" i="3"/>
  <c r="G1381" i="3"/>
  <c r="H1380" i="3"/>
  <c r="G1380" i="3"/>
  <c r="H1379" i="3"/>
  <c r="G1379" i="3"/>
  <c r="H1378" i="3"/>
  <c r="G1378" i="3"/>
  <c r="H1377" i="3"/>
  <c r="G1377" i="3"/>
  <c r="H1376" i="3"/>
  <c r="G1376" i="3"/>
  <c r="H1375" i="3"/>
  <c r="G1375" i="3"/>
  <c r="H1374" i="3"/>
  <c r="G1374" i="3"/>
  <c r="H1373" i="3"/>
  <c r="G1373" i="3"/>
  <c r="H1372" i="3"/>
  <c r="G1372" i="3"/>
  <c r="H1371" i="3"/>
  <c r="G1371" i="3"/>
  <c r="H1370" i="3"/>
  <c r="G1370" i="3"/>
  <c r="H1369" i="3"/>
  <c r="G1369" i="3"/>
  <c r="H1368" i="3"/>
  <c r="G1368" i="3"/>
  <c r="H1367" i="3"/>
  <c r="G1367" i="3"/>
  <c r="H1366" i="3"/>
  <c r="G1366" i="3"/>
  <c r="H1365" i="3"/>
  <c r="G1365" i="3"/>
  <c r="H1364" i="3"/>
  <c r="G1364" i="3"/>
  <c r="H1363" i="3"/>
  <c r="G1363" i="3"/>
  <c r="H1362" i="3"/>
  <c r="G1362" i="3"/>
  <c r="H1361" i="3"/>
  <c r="G1361" i="3"/>
  <c r="H1360" i="3"/>
  <c r="G1360" i="3"/>
  <c r="H1359" i="3"/>
  <c r="G1359" i="3"/>
  <c r="H1358" i="3"/>
  <c r="G1358" i="3"/>
  <c r="H1357" i="3"/>
  <c r="G1357" i="3"/>
  <c r="H1356" i="3"/>
  <c r="G1356" i="3"/>
  <c r="H1355" i="3"/>
  <c r="G1355" i="3"/>
  <c r="H1354" i="3"/>
  <c r="G1354" i="3"/>
  <c r="H1353" i="3"/>
  <c r="G1353" i="3"/>
  <c r="H1352" i="3"/>
  <c r="G1352" i="3"/>
  <c r="H1351" i="3"/>
  <c r="G1351" i="3"/>
  <c r="H1350" i="3"/>
  <c r="G1350" i="3"/>
  <c r="H1349" i="3"/>
  <c r="G1349" i="3"/>
  <c r="H1348" i="3"/>
  <c r="G1348" i="3"/>
  <c r="H1347" i="3"/>
  <c r="G1347" i="3"/>
  <c r="H1346" i="3"/>
  <c r="G1346" i="3"/>
  <c r="H1345" i="3"/>
  <c r="G1345" i="3"/>
  <c r="H1344" i="3"/>
  <c r="G1344" i="3"/>
  <c r="H1343" i="3"/>
  <c r="G1343" i="3"/>
  <c r="H1342" i="3"/>
  <c r="G1342" i="3"/>
  <c r="H1341" i="3"/>
  <c r="G1341" i="3"/>
  <c r="H1340" i="3"/>
  <c r="G1340" i="3"/>
  <c r="H1339" i="3"/>
  <c r="G1339" i="3"/>
  <c r="H1338" i="3"/>
  <c r="G1338" i="3"/>
  <c r="H1337" i="3"/>
  <c r="G1337" i="3"/>
  <c r="H1336" i="3"/>
  <c r="G1336" i="3"/>
  <c r="H1335" i="3"/>
  <c r="G1335" i="3"/>
  <c r="H1334" i="3"/>
  <c r="G1334" i="3"/>
  <c r="H1333" i="3"/>
  <c r="G1333" i="3"/>
  <c r="H1332" i="3"/>
  <c r="G1332" i="3"/>
  <c r="H1331" i="3"/>
  <c r="G1331" i="3"/>
  <c r="H1330" i="3"/>
  <c r="G1330" i="3"/>
  <c r="H1329" i="3"/>
  <c r="G1329" i="3"/>
  <c r="H1328" i="3"/>
  <c r="G1328" i="3"/>
  <c r="H1327" i="3"/>
  <c r="G1327" i="3"/>
  <c r="H1326" i="3"/>
  <c r="G1326" i="3"/>
  <c r="H1325" i="3"/>
  <c r="G1325" i="3"/>
  <c r="H1324" i="3"/>
  <c r="G1324" i="3"/>
  <c r="H1323" i="3"/>
  <c r="G1323" i="3"/>
  <c r="H1322" i="3"/>
  <c r="G1322" i="3"/>
  <c r="H1321" i="3"/>
  <c r="G1321" i="3"/>
  <c r="H1320" i="3"/>
  <c r="G1320" i="3"/>
  <c r="H1319" i="3"/>
  <c r="G1319" i="3"/>
  <c r="H1318" i="3"/>
  <c r="G1318" i="3"/>
  <c r="H1317" i="3"/>
  <c r="G1317" i="3"/>
  <c r="H1316" i="3"/>
  <c r="G1316" i="3"/>
  <c r="H1315" i="3"/>
  <c r="G1315" i="3"/>
  <c r="H1314" i="3"/>
  <c r="G1314" i="3"/>
  <c r="H1313" i="3"/>
  <c r="G1313" i="3"/>
  <c r="H1312" i="3"/>
  <c r="G1312" i="3"/>
  <c r="H1311" i="3"/>
  <c r="G1311" i="3"/>
  <c r="H1310" i="3"/>
  <c r="G1310" i="3"/>
  <c r="H1309" i="3"/>
  <c r="G1309" i="3"/>
  <c r="H1308" i="3"/>
  <c r="G1308" i="3"/>
  <c r="H1307" i="3"/>
  <c r="G1307" i="3"/>
  <c r="H1306" i="3"/>
  <c r="G1306" i="3"/>
  <c r="H1305" i="3"/>
  <c r="G1305" i="3"/>
  <c r="H1304" i="3"/>
  <c r="G1304" i="3"/>
  <c r="H1303" i="3"/>
  <c r="G1303" i="3"/>
  <c r="H1302" i="3"/>
  <c r="G1302" i="3"/>
  <c r="H1301" i="3"/>
  <c r="G1301" i="3"/>
  <c r="H1300" i="3"/>
  <c r="G1300" i="3"/>
  <c r="H1299" i="3"/>
  <c r="G1299" i="3"/>
  <c r="H1298" i="3"/>
  <c r="G1298" i="3"/>
  <c r="H1297" i="3"/>
  <c r="G1297" i="3"/>
  <c r="H1296" i="3"/>
  <c r="G1296" i="3"/>
  <c r="H1295" i="3"/>
  <c r="G1295" i="3"/>
  <c r="H1294" i="3"/>
  <c r="G1294" i="3"/>
  <c r="H1293" i="3"/>
  <c r="G1293" i="3"/>
  <c r="H1292" i="3"/>
  <c r="G1292" i="3"/>
  <c r="H1291" i="3"/>
  <c r="G1291" i="3"/>
  <c r="H1290" i="3"/>
  <c r="G1290" i="3"/>
  <c r="H1289" i="3"/>
  <c r="G1289" i="3"/>
  <c r="H1288" i="3"/>
  <c r="G1288" i="3"/>
  <c r="H1287" i="3"/>
  <c r="G1287" i="3"/>
  <c r="H1286" i="3"/>
  <c r="G1286" i="3"/>
  <c r="H1285" i="3"/>
  <c r="G1285" i="3"/>
  <c r="H1284" i="3"/>
  <c r="G1284" i="3"/>
  <c r="H1283" i="3"/>
  <c r="G1283" i="3"/>
  <c r="H1282" i="3"/>
  <c r="G1282" i="3"/>
  <c r="H1281" i="3"/>
  <c r="G1281" i="3"/>
  <c r="H1280" i="3"/>
  <c r="G1280" i="3"/>
  <c r="H1279" i="3"/>
  <c r="G1279" i="3"/>
  <c r="H1278" i="3"/>
  <c r="G1278" i="3"/>
  <c r="H1277" i="3"/>
  <c r="G1277" i="3"/>
  <c r="H1276" i="3"/>
  <c r="G1276" i="3"/>
  <c r="H1275" i="3"/>
  <c r="G1275" i="3"/>
  <c r="H1274" i="3"/>
  <c r="G1274" i="3"/>
  <c r="H1273" i="3"/>
  <c r="G1273" i="3"/>
  <c r="H1272" i="3"/>
  <c r="G1272" i="3"/>
  <c r="H1271" i="3"/>
  <c r="G1271" i="3"/>
  <c r="H1270" i="3"/>
  <c r="G1270" i="3"/>
  <c r="H1269" i="3"/>
  <c r="G1269" i="3"/>
  <c r="H1268" i="3"/>
  <c r="G1268" i="3"/>
  <c r="H1267" i="3"/>
  <c r="G1267" i="3"/>
  <c r="H1266" i="3"/>
  <c r="G1266" i="3"/>
  <c r="H1265" i="3"/>
  <c r="G1265" i="3"/>
  <c r="H1264" i="3"/>
  <c r="G1264" i="3"/>
  <c r="H1263" i="3"/>
  <c r="G1263" i="3"/>
  <c r="H1262" i="3"/>
  <c r="G1262" i="3"/>
  <c r="H1261" i="3"/>
  <c r="G1261" i="3"/>
  <c r="H1260" i="3"/>
  <c r="G1260" i="3"/>
  <c r="H1259" i="3"/>
  <c r="G1259" i="3"/>
  <c r="H1258" i="3"/>
  <c r="G1258" i="3"/>
  <c r="H1257" i="3"/>
  <c r="G1257" i="3"/>
  <c r="H1256" i="3"/>
  <c r="G1256" i="3"/>
  <c r="H1255" i="3"/>
  <c r="G1255" i="3"/>
  <c r="H1254" i="3"/>
  <c r="G1254" i="3"/>
  <c r="H1253" i="3"/>
  <c r="G1253" i="3"/>
  <c r="H1252" i="3"/>
  <c r="G1252" i="3"/>
  <c r="H1251" i="3"/>
  <c r="G1251" i="3"/>
  <c r="H1250" i="3"/>
  <c r="G1250" i="3"/>
  <c r="H1249" i="3"/>
  <c r="G1249" i="3"/>
  <c r="H1248" i="3"/>
  <c r="G1248" i="3"/>
  <c r="H1247" i="3"/>
  <c r="G1247" i="3"/>
  <c r="H1246" i="3"/>
  <c r="G1246" i="3"/>
  <c r="H1245" i="3"/>
  <c r="G1245" i="3"/>
  <c r="H1244" i="3"/>
  <c r="G1244" i="3"/>
  <c r="H1243" i="3"/>
  <c r="G1243" i="3"/>
  <c r="H1242" i="3"/>
  <c r="G1242" i="3"/>
  <c r="H1241" i="3"/>
  <c r="G1241" i="3"/>
  <c r="H1240" i="3"/>
  <c r="G1240" i="3"/>
  <c r="H1239" i="3"/>
  <c r="G1239" i="3"/>
  <c r="H1238" i="3"/>
  <c r="G1238" i="3"/>
  <c r="H1237" i="3"/>
  <c r="G1237" i="3"/>
  <c r="H1236" i="3"/>
  <c r="G1236" i="3"/>
  <c r="H1235" i="3"/>
  <c r="G1235" i="3"/>
  <c r="H1234" i="3"/>
  <c r="G1234" i="3"/>
  <c r="H1233" i="3"/>
  <c r="G1233" i="3"/>
  <c r="H1232" i="3"/>
  <c r="G1232" i="3"/>
  <c r="H1231" i="3"/>
  <c r="G1231" i="3"/>
  <c r="H1230" i="3"/>
  <c r="G1230" i="3"/>
  <c r="H1229" i="3"/>
  <c r="G1229" i="3"/>
  <c r="H1228" i="3"/>
  <c r="G1228" i="3"/>
  <c r="H1227" i="3"/>
  <c r="G1227" i="3"/>
  <c r="H1226" i="3"/>
  <c r="G1226" i="3"/>
  <c r="H1225" i="3"/>
  <c r="G1225" i="3"/>
  <c r="H1224" i="3"/>
  <c r="G1224" i="3"/>
  <c r="H1223" i="3"/>
  <c r="G1223" i="3"/>
  <c r="H1222" i="3"/>
  <c r="G1222" i="3"/>
  <c r="H1221" i="3"/>
  <c r="G1221" i="3"/>
  <c r="H1220" i="3"/>
  <c r="G1220" i="3"/>
  <c r="H1219" i="3"/>
  <c r="G1219" i="3"/>
  <c r="H1218" i="3"/>
  <c r="G1218" i="3"/>
  <c r="H1217" i="3"/>
  <c r="G1217" i="3"/>
  <c r="H1216" i="3"/>
  <c r="G1216" i="3"/>
  <c r="H1215" i="3"/>
  <c r="G1215" i="3"/>
  <c r="H1214" i="3"/>
  <c r="G1214" i="3"/>
  <c r="H1213" i="3"/>
  <c r="G1213" i="3"/>
  <c r="H1212" i="3"/>
  <c r="G1212" i="3"/>
  <c r="H1211" i="3"/>
  <c r="G1211" i="3"/>
  <c r="H1210" i="3"/>
  <c r="G1210" i="3"/>
  <c r="H1209" i="3"/>
  <c r="G1209" i="3"/>
  <c r="H1208" i="3"/>
  <c r="G1208" i="3"/>
  <c r="H1207" i="3"/>
  <c r="G1207" i="3"/>
  <c r="H1206" i="3"/>
  <c r="G1206" i="3"/>
  <c r="H1205" i="3"/>
  <c r="G1205" i="3"/>
  <c r="H1204" i="3"/>
  <c r="G1204" i="3"/>
  <c r="H1203" i="3"/>
  <c r="G1203" i="3"/>
  <c r="H1202" i="3"/>
  <c r="G1202" i="3"/>
  <c r="H1201" i="3"/>
  <c r="G1201" i="3"/>
  <c r="H1200" i="3"/>
  <c r="G1200" i="3"/>
  <c r="H1199" i="3"/>
  <c r="G1199" i="3"/>
  <c r="H1198" i="3"/>
  <c r="G1198" i="3"/>
  <c r="H1197" i="3"/>
  <c r="G1197" i="3"/>
  <c r="H1196" i="3"/>
  <c r="G1196" i="3"/>
  <c r="H1195" i="3"/>
  <c r="G1195" i="3"/>
  <c r="H1194" i="3"/>
  <c r="G1194" i="3"/>
  <c r="H1193" i="3"/>
  <c r="G1193" i="3"/>
  <c r="H1192" i="3"/>
  <c r="G1192" i="3"/>
  <c r="H1191" i="3"/>
  <c r="G1191" i="3"/>
  <c r="H1190" i="3"/>
  <c r="G1190" i="3"/>
  <c r="H1189" i="3"/>
  <c r="G1189" i="3"/>
  <c r="H1188" i="3"/>
  <c r="G1188" i="3"/>
  <c r="H1187" i="3"/>
  <c r="G1187" i="3"/>
  <c r="H1186" i="3"/>
  <c r="G1186" i="3"/>
  <c r="H1185" i="3"/>
  <c r="G1185" i="3"/>
  <c r="H1184" i="3"/>
  <c r="G1184" i="3"/>
  <c r="H1183" i="3"/>
  <c r="G1183" i="3"/>
  <c r="H1182" i="3"/>
  <c r="G1182" i="3"/>
  <c r="H1181" i="3"/>
  <c r="G1181" i="3"/>
  <c r="H1180" i="3"/>
  <c r="G1180" i="3"/>
  <c r="H1179" i="3"/>
  <c r="G1179" i="3"/>
  <c r="H1178" i="3"/>
  <c r="G1178" i="3"/>
  <c r="H1177" i="3"/>
  <c r="G1177" i="3"/>
  <c r="H1176" i="3"/>
  <c r="G1176" i="3"/>
  <c r="H1175" i="3"/>
  <c r="G1175" i="3"/>
  <c r="H1174" i="3"/>
  <c r="G1174" i="3"/>
  <c r="H1173" i="3"/>
  <c r="G1173" i="3"/>
  <c r="H1172" i="3"/>
  <c r="G1172" i="3"/>
  <c r="H1171" i="3"/>
  <c r="G1171" i="3"/>
  <c r="H1170" i="3"/>
  <c r="G1170" i="3"/>
  <c r="H1169" i="3"/>
  <c r="G1169" i="3"/>
  <c r="H1168" i="3"/>
  <c r="G1168" i="3"/>
  <c r="H1167" i="3"/>
  <c r="G1167" i="3"/>
  <c r="H1166" i="3"/>
  <c r="G1166" i="3"/>
  <c r="H1165" i="3"/>
  <c r="G1165" i="3"/>
  <c r="H1164" i="3"/>
  <c r="G1164" i="3"/>
  <c r="H1163" i="3"/>
  <c r="G1163" i="3"/>
  <c r="H1162" i="3"/>
  <c r="G1162" i="3"/>
  <c r="H1161" i="3"/>
  <c r="G1161" i="3"/>
  <c r="H1160" i="3"/>
  <c r="G1160" i="3"/>
  <c r="H1159" i="3"/>
  <c r="G1159" i="3"/>
  <c r="H1158" i="3"/>
  <c r="G1158" i="3"/>
  <c r="H1157" i="3"/>
  <c r="G1157" i="3"/>
  <c r="H1156" i="3"/>
  <c r="G1156" i="3"/>
  <c r="H1155" i="3"/>
  <c r="G1155" i="3"/>
  <c r="H1154" i="3"/>
  <c r="G1154" i="3"/>
  <c r="H1153" i="3"/>
  <c r="G1153" i="3"/>
  <c r="H1152" i="3"/>
  <c r="G1152" i="3"/>
  <c r="H1151" i="3"/>
  <c r="G1151" i="3"/>
  <c r="H1150" i="3"/>
  <c r="G1150" i="3"/>
  <c r="H1149" i="3"/>
  <c r="G1149" i="3"/>
  <c r="H1148" i="3"/>
  <c r="G1148" i="3"/>
  <c r="H1147" i="3"/>
  <c r="G1147" i="3"/>
  <c r="H1146" i="3"/>
  <c r="G1146" i="3"/>
  <c r="H1145" i="3"/>
  <c r="G1145" i="3"/>
  <c r="H1144" i="3"/>
  <c r="G1144" i="3"/>
  <c r="H1143" i="3"/>
  <c r="G1143" i="3"/>
  <c r="H1142" i="3"/>
  <c r="G1142" i="3"/>
  <c r="H1141" i="3"/>
  <c r="G1141" i="3"/>
  <c r="H1140" i="3"/>
  <c r="G1140" i="3"/>
  <c r="H1139" i="3"/>
  <c r="G1139" i="3"/>
  <c r="H1138" i="3"/>
  <c r="G1138" i="3"/>
  <c r="H1137" i="3"/>
  <c r="G1137" i="3"/>
  <c r="H1136" i="3"/>
  <c r="G1136" i="3"/>
  <c r="H1135" i="3"/>
  <c r="G1135" i="3"/>
  <c r="H1134" i="3"/>
  <c r="G1134" i="3"/>
  <c r="H1133" i="3"/>
  <c r="G1133" i="3"/>
  <c r="H1132" i="3"/>
  <c r="G1132" i="3"/>
  <c r="H1131" i="3"/>
  <c r="G1131" i="3"/>
  <c r="H1130" i="3"/>
  <c r="G1130" i="3"/>
  <c r="H1129" i="3"/>
  <c r="G1129" i="3"/>
  <c r="H1128" i="3"/>
  <c r="G1128" i="3"/>
  <c r="H1127" i="3"/>
  <c r="G1127" i="3"/>
  <c r="H1126" i="3"/>
  <c r="G1126" i="3"/>
  <c r="H1125" i="3"/>
  <c r="G1125" i="3"/>
  <c r="H1124" i="3"/>
  <c r="G1124" i="3"/>
  <c r="H1123" i="3"/>
  <c r="G1123" i="3"/>
  <c r="H1122" i="3"/>
  <c r="G1122" i="3"/>
  <c r="H1121" i="3"/>
  <c r="G1121" i="3"/>
  <c r="H1120" i="3"/>
  <c r="G1120" i="3"/>
  <c r="H1119" i="3"/>
  <c r="G1119" i="3"/>
  <c r="H1118" i="3"/>
  <c r="G1118" i="3"/>
  <c r="H1117" i="3"/>
  <c r="G1117" i="3"/>
  <c r="H1116" i="3"/>
  <c r="G1116" i="3"/>
  <c r="H1115" i="3"/>
  <c r="G1115" i="3"/>
  <c r="H1114" i="3"/>
  <c r="G1114" i="3"/>
  <c r="H1113" i="3"/>
  <c r="G1113" i="3"/>
  <c r="H1112" i="3"/>
  <c r="G1112" i="3"/>
  <c r="H1111" i="3"/>
  <c r="G1111" i="3"/>
  <c r="H1110" i="3"/>
  <c r="G1110" i="3"/>
  <c r="H1109" i="3"/>
  <c r="G1109" i="3"/>
  <c r="H1108" i="3"/>
  <c r="G1108" i="3"/>
  <c r="H1107" i="3"/>
  <c r="G1107" i="3"/>
  <c r="H1106" i="3"/>
  <c r="G1106" i="3"/>
  <c r="H1105" i="3"/>
  <c r="G1105" i="3"/>
  <c r="H1104" i="3"/>
  <c r="G1104" i="3"/>
  <c r="H1103" i="3"/>
  <c r="G1103" i="3"/>
  <c r="H1102" i="3"/>
  <c r="G1102" i="3"/>
  <c r="H1101" i="3"/>
  <c r="G1101" i="3"/>
  <c r="H1100" i="3"/>
  <c r="G1100" i="3"/>
  <c r="H1099" i="3"/>
  <c r="G1099" i="3"/>
  <c r="H1098" i="3"/>
  <c r="G1098" i="3"/>
  <c r="H1097" i="3"/>
  <c r="G1097" i="3"/>
  <c r="H1096" i="3"/>
  <c r="G1096" i="3"/>
  <c r="H1095" i="3"/>
  <c r="G1095" i="3"/>
  <c r="H1094" i="3"/>
  <c r="G1094" i="3"/>
  <c r="H1093" i="3"/>
  <c r="G1093" i="3"/>
  <c r="H1092" i="3"/>
  <c r="G1092" i="3"/>
  <c r="H1091" i="3"/>
  <c r="G1091" i="3"/>
  <c r="H1090" i="3"/>
  <c r="G1090" i="3"/>
  <c r="H1089" i="3"/>
  <c r="G1089" i="3"/>
  <c r="H1088" i="3"/>
  <c r="G1088" i="3"/>
  <c r="H1087" i="3"/>
  <c r="G1087" i="3"/>
  <c r="H1086" i="3"/>
  <c r="G1086" i="3"/>
  <c r="H1085" i="3"/>
  <c r="G1085" i="3"/>
  <c r="H1084" i="3"/>
  <c r="G1084" i="3"/>
  <c r="H1083" i="3"/>
  <c r="G1083" i="3"/>
  <c r="H1082" i="3"/>
  <c r="G1082" i="3"/>
  <c r="H1081" i="3"/>
  <c r="G1081" i="3"/>
  <c r="H1080" i="3"/>
  <c r="G1080" i="3"/>
  <c r="H1079" i="3"/>
  <c r="G1079" i="3"/>
  <c r="H1078" i="3"/>
  <c r="G1078" i="3"/>
  <c r="H1077" i="3"/>
  <c r="G1077" i="3"/>
  <c r="H1076" i="3"/>
  <c r="G1076" i="3"/>
  <c r="H1075" i="3"/>
  <c r="G1075" i="3"/>
  <c r="H1074" i="3"/>
  <c r="G1074" i="3"/>
  <c r="H1073" i="3"/>
  <c r="G1073" i="3"/>
  <c r="H1072" i="3"/>
  <c r="G1072" i="3"/>
  <c r="H1071" i="3"/>
  <c r="G1071" i="3"/>
  <c r="H1070" i="3"/>
  <c r="G1070" i="3"/>
  <c r="H1069" i="3"/>
  <c r="G1069" i="3"/>
  <c r="H1068" i="3"/>
  <c r="G1068" i="3"/>
  <c r="H1067" i="3"/>
  <c r="G1067" i="3"/>
  <c r="H1066" i="3"/>
  <c r="G1066" i="3"/>
  <c r="H1065" i="3"/>
  <c r="G1065" i="3"/>
  <c r="H1064" i="3"/>
  <c r="G1064" i="3"/>
  <c r="H1063" i="3"/>
  <c r="G1063" i="3"/>
  <c r="H1062" i="3"/>
  <c r="G1062" i="3"/>
  <c r="H1061" i="3"/>
  <c r="G1061" i="3"/>
  <c r="H1060" i="3"/>
  <c r="G1060" i="3"/>
  <c r="H1059" i="3"/>
  <c r="G1059" i="3"/>
  <c r="H1058" i="3"/>
  <c r="G1058" i="3"/>
  <c r="H1057" i="3"/>
  <c r="G1057" i="3"/>
  <c r="H1056" i="3"/>
  <c r="G1056" i="3"/>
  <c r="H1055" i="3"/>
  <c r="G1055" i="3"/>
  <c r="H1054" i="3"/>
  <c r="G1054" i="3"/>
  <c r="H1053" i="3"/>
  <c r="G1053" i="3"/>
  <c r="H1052" i="3"/>
  <c r="G1052" i="3"/>
  <c r="H1051" i="3"/>
  <c r="G1051" i="3"/>
  <c r="H1050" i="3"/>
  <c r="G1050" i="3"/>
  <c r="H1049" i="3"/>
  <c r="G1049" i="3"/>
  <c r="H1048" i="3"/>
  <c r="G1048" i="3"/>
  <c r="H1047" i="3"/>
  <c r="G1047" i="3"/>
  <c r="H1046" i="3"/>
  <c r="G1046" i="3"/>
  <c r="H1045" i="3"/>
  <c r="G1045" i="3"/>
  <c r="H1044" i="3"/>
  <c r="G1044" i="3"/>
  <c r="H1043" i="3"/>
  <c r="G1043" i="3"/>
  <c r="H1042" i="3"/>
  <c r="G1042" i="3"/>
  <c r="H1041" i="3"/>
  <c r="G1041" i="3"/>
  <c r="H1040" i="3"/>
  <c r="G1040" i="3"/>
  <c r="H1039" i="3"/>
  <c r="G1039" i="3"/>
  <c r="H1038" i="3"/>
  <c r="G1038" i="3"/>
  <c r="H1037" i="3"/>
  <c r="G1037" i="3"/>
  <c r="H1036" i="3"/>
  <c r="G1036" i="3"/>
  <c r="H1035" i="3"/>
  <c r="G1035" i="3"/>
  <c r="H1034" i="3"/>
  <c r="G1034" i="3"/>
  <c r="H1033" i="3"/>
  <c r="G1033" i="3"/>
  <c r="H1032" i="3"/>
  <c r="G1032" i="3"/>
  <c r="H1031" i="3"/>
  <c r="G1031" i="3"/>
  <c r="H1030" i="3"/>
  <c r="G1030" i="3"/>
  <c r="H1029" i="3"/>
  <c r="G1029" i="3"/>
  <c r="H1028" i="3"/>
  <c r="G1028" i="3"/>
  <c r="H1027" i="3"/>
  <c r="G1027" i="3"/>
  <c r="H1026" i="3"/>
  <c r="G1026" i="3"/>
  <c r="H1025" i="3"/>
  <c r="G1025" i="3"/>
  <c r="H1024" i="3"/>
  <c r="G1024" i="3"/>
  <c r="H1023" i="3"/>
  <c r="G1023" i="3"/>
  <c r="H1022" i="3"/>
  <c r="G1022" i="3"/>
  <c r="H1021" i="3"/>
  <c r="G1021" i="3"/>
  <c r="H1020" i="3"/>
  <c r="G1020" i="3"/>
  <c r="H1019" i="3"/>
  <c r="G1019" i="3"/>
  <c r="H1018" i="3"/>
  <c r="G1018" i="3"/>
  <c r="H1017" i="3"/>
  <c r="G1017" i="3"/>
  <c r="H1016" i="3"/>
  <c r="G1016" i="3"/>
  <c r="H1015" i="3"/>
  <c r="G1015" i="3"/>
  <c r="H1014" i="3"/>
  <c r="G1014" i="3"/>
  <c r="H1013" i="3"/>
  <c r="G1013" i="3"/>
  <c r="H1012" i="3"/>
  <c r="G1012" i="3"/>
  <c r="H1011" i="3"/>
  <c r="G1011" i="3"/>
  <c r="H1010" i="3"/>
  <c r="G1010" i="3"/>
  <c r="H1009" i="3"/>
  <c r="G1009" i="3"/>
  <c r="H1008" i="3"/>
  <c r="G1008" i="3"/>
  <c r="H1007" i="3"/>
  <c r="G1007" i="3"/>
  <c r="H1006" i="3"/>
  <c r="G1006" i="3"/>
  <c r="H1005" i="3"/>
  <c r="G1005" i="3"/>
  <c r="H1004" i="3"/>
  <c r="G1004" i="3"/>
  <c r="H1003" i="3"/>
  <c r="G1003" i="3"/>
  <c r="H1002" i="3"/>
  <c r="G1002" i="3"/>
  <c r="H1001" i="3"/>
  <c r="G1001" i="3"/>
  <c r="H1000" i="3"/>
  <c r="G1000" i="3"/>
  <c r="H999" i="3"/>
  <c r="G999" i="3"/>
  <c r="H998" i="3"/>
  <c r="G998" i="3"/>
  <c r="H997" i="3"/>
  <c r="G997" i="3"/>
  <c r="H996" i="3"/>
  <c r="G996" i="3"/>
  <c r="H995" i="3"/>
  <c r="G995" i="3"/>
  <c r="H994" i="3"/>
  <c r="G994" i="3"/>
  <c r="H993" i="3"/>
  <c r="G993" i="3"/>
  <c r="H992" i="3"/>
  <c r="G992" i="3"/>
  <c r="H991" i="3"/>
  <c r="G991" i="3"/>
  <c r="H990" i="3"/>
  <c r="G990" i="3"/>
  <c r="H989" i="3"/>
  <c r="G989" i="3"/>
  <c r="H988" i="3"/>
  <c r="G988" i="3"/>
  <c r="H987" i="3"/>
  <c r="G987" i="3"/>
  <c r="H986" i="3"/>
  <c r="G986" i="3"/>
  <c r="H985" i="3"/>
  <c r="G985" i="3"/>
  <c r="H984" i="3"/>
  <c r="G984" i="3"/>
  <c r="H983" i="3"/>
  <c r="G983" i="3"/>
  <c r="H982" i="3"/>
  <c r="G982" i="3"/>
  <c r="H981" i="3"/>
  <c r="G981" i="3"/>
  <c r="H980" i="3"/>
  <c r="G980" i="3"/>
  <c r="H979" i="3"/>
  <c r="G979" i="3"/>
  <c r="H978" i="3"/>
  <c r="G978" i="3"/>
  <c r="H977" i="3"/>
  <c r="G977" i="3"/>
  <c r="H976" i="3"/>
  <c r="G976" i="3"/>
  <c r="H975" i="3"/>
  <c r="G975" i="3"/>
  <c r="H974" i="3"/>
  <c r="G974" i="3"/>
  <c r="H973" i="3"/>
  <c r="G973" i="3"/>
  <c r="H972" i="3"/>
  <c r="G972" i="3"/>
  <c r="H971" i="3"/>
  <c r="G971" i="3"/>
  <c r="H970" i="3"/>
  <c r="G970" i="3"/>
  <c r="H969" i="3"/>
  <c r="G969" i="3"/>
  <c r="H968" i="3"/>
  <c r="G968" i="3"/>
  <c r="H967" i="3"/>
  <c r="G967" i="3"/>
  <c r="H966" i="3"/>
  <c r="G966" i="3"/>
  <c r="H965" i="3"/>
  <c r="G965" i="3"/>
  <c r="H964" i="3"/>
  <c r="G964" i="3"/>
  <c r="H963" i="3"/>
  <c r="G963" i="3"/>
  <c r="H962" i="3"/>
  <c r="G962" i="3"/>
  <c r="H961" i="3"/>
  <c r="G961" i="3"/>
  <c r="H960" i="3"/>
  <c r="G960" i="3"/>
  <c r="H959" i="3"/>
  <c r="G959" i="3"/>
  <c r="H958" i="3"/>
  <c r="G958" i="3"/>
  <c r="H957" i="3"/>
  <c r="G957" i="3"/>
  <c r="H956" i="3"/>
  <c r="G956" i="3"/>
  <c r="H955" i="3"/>
  <c r="G955" i="3"/>
  <c r="H954" i="3"/>
  <c r="G954" i="3"/>
  <c r="H953" i="3"/>
  <c r="G953" i="3"/>
  <c r="H952" i="3"/>
  <c r="G952" i="3"/>
  <c r="H951" i="3"/>
  <c r="G951" i="3"/>
  <c r="H950" i="3"/>
  <c r="G950" i="3"/>
  <c r="H949" i="3"/>
  <c r="G949" i="3"/>
  <c r="H948" i="3"/>
  <c r="G948" i="3"/>
  <c r="H947" i="3"/>
  <c r="G947" i="3"/>
  <c r="H946" i="3"/>
  <c r="G946" i="3"/>
  <c r="H945" i="3"/>
  <c r="G945" i="3"/>
  <c r="H944" i="3"/>
  <c r="G944" i="3"/>
  <c r="H943" i="3"/>
  <c r="G943" i="3"/>
  <c r="H942" i="3"/>
  <c r="G942" i="3"/>
  <c r="H941" i="3"/>
  <c r="G941" i="3"/>
  <c r="H940" i="3"/>
  <c r="G940" i="3"/>
  <c r="H939" i="3"/>
  <c r="G939" i="3"/>
  <c r="H938" i="3"/>
  <c r="G938" i="3"/>
  <c r="H937" i="3"/>
  <c r="G937" i="3"/>
  <c r="H936" i="3"/>
  <c r="G936" i="3"/>
  <c r="H935" i="3"/>
  <c r="G935" i="3"/>
  <c r="H934" i="3"/>
  <c r="G934" i="3"/>
  <c r="H933" i="3"/>
  <c r="G933" i="3"/>
  <c r="H932" i="3"/>
  <c r="G932" i="3"/>
  <c r="H931" i="3"/>
  <c r="G931" i="3"/>
  <c r="H930" i="3"/>
  <c r="G930" i="3"/>
  <c r="H929" i="3"/>
  <c r="G929" i="3"/>
  <c r="H928" i="3"/>
  <c r="G928" i="3"/>
  <c r="H927" i="3"/>
  <c r="G927" i="3"/>
  <c r="H926" i="3"/>
  <c r="G926" i="3"/>
  <c r="H925" i="3"/>
  <c r="G925" i="3"/>
  <c r="H924" i="3"/>
  <c r="G924" i="3"/>
  <c r="H923" i="3"/>
  <c r="G923" i="3"/>
  <c r="H922" i="3"/>
  <c r="G922" i="3"/>
  <c r="H921" i="3"/>
  <c r="G921" i="3"/>
  <c r="H920" i="3"/>
  <c r="G920" i="3"/>
  <c r="H919" i="3"/>
  <c r="G919" i="3"/>
  <c r="H918" i="3"/>
  <c r="G918" i="3"/>
  <c r="H917" i="3"/>
  <c r="G917" i="3"/>
  <c r="H916" i="3"/>
  <c r="G916" i="3"/>
  <c r="H915" i="3"/>
  <c r="G915" i="3"/>
  <c r="H914" i="3"/>
  <c r="G914" i="3"/>
  <c r="H913" i="3"/>
  <c r="G913" i="3"/>
  <c r="H912" i="3"/>
  <c r="G912" i="3"/>
  <c r="H911" i="3"/>
  <c r="G911" i="3"/>
  <c r="H910" i="3"/>
  <c r="G910" i="3"/>
  <c r="H909" i="3"/>
  <c r="G909" i="3"/>
  <c r="H908" i="3"/>
  <c r="G908" i="3"/>
  <c r="H907" i="3"/>
  <c r="G907" i="3"/>
  <c r="H906" i="3"/>
  <c r="G906" i="3"/>
  <c r="H905" i="3"/>
  <c r="G905" i="3"/>
  <c r="H904" i="3"/>
  <c r="G904" i="3"/>
  <c r="H903" i="3"/>
  <c r="G903" i="3"/>
  <c r="H902" i="3"/>
  <c r="G902" i="3"/>
  <c r="H901" i="3"/>
  <c r="G901" i="3"/>
  <c r="H900" i="3"/>
  <c r="G900" i="3"/>
  <c r="H899" i="3"/>
  <c r="G899" i="3"/>
  <c r="H898" i="3"/>
  <c r="G898" i="3"/>
  <c r="H897" i="3"/>
  <c r="G897" i="3"/>
  <c r="H896" i="3"/>
  <c r="G896" i="3"/>
  <c r="H895" i="3"/>
  <c r="G895" i="3"/>
  <c r="H894" i="3"/>
  <c r="G894" i="3"/>
  <c r="H893" i="3"/>
  <c r="G893" i="3"/>
  <c r="H892" i="3"/>
  <c r="G892" i="3"/>
  <c r="H891" i="3"/>
  <c r="G891" i="3"/>
  <c r="H890" i="3"/>
  <c r="G890" i="3"/>
  <c r="H889" i="3"/>
  <c r="G889" i="3"/>
  <c r="H888" i="3"/>
  <c r="G888" i="3"/>
  <c r="H887" i="3"/>
  <c r="G887" i="3"/>
  <c r="H886" i="3"/>
  <c r="G886" i="3"/>
  <c r="H885" i="3"/>
  <c r="G885" i="3"/>
  <c r="H884" i="3"/>
  <c r="G884" i="3"/>
  <c r="H883" i="3"/>
  <c r="G883" i="3"/>
  <c r="H882" i="3"/>
  <c r="G882" i="3"/>
  <c r="H881" i="3"/>
  <c r="G881" i="3"/>
  <c r="H880" i="3"/>
  <c r="G880" i="3"/>
  <c r="H879" i="3"/>
  <c r="G879" i="3"/>
  <c r="H878" i="3"/>
  <c r="G878" i="3"/>
  <c r="H877" i="3"/>
  <c r="G877" i="3"/>
  <c r="H876" i="3"/>
  <c r="G876" i="3"/>
  <c r="H875" i="3"/>
  <c r="G875" i="3"/>
  <c r="H874" i="3"/>
  <c r="G874" i="3"/>
  <c r="H873" i="3"/>
  <c r="G873" i="3"/>
  <c r="H872" i="3"/>
  <c r="G872" i="3"/>
  <c r="H871" i="3"/>
  <c r="G871" i="3"/>
  <c r="H870" i="3"/>
  <c r="G870" i="3"/>
  <c r="H869" i="3"/>
  <c r="G869" i="3"/>
  <c r="H868" i="3"/>
  <c r="G868" i="3"/>
  <c r="H867" i="3"/>
  <c r="G867" i="3"/>
  <c r="H866" i="3"/>
  <c r="G866" i="3"/>
  <c r="H865" i="3"/>
  <c r="G865" i="3"/>
  <c r="H864" i="3"/>
  <c r="G864" i="3"/>
  <c r="H863" i="3"/>
  <c r="G863" i="3"/>
  <c r="H862" i="3"/>
  <c r="G862" i="3"/>
  <c r="H861" i="3"/>
  <c r="G861" i="3"/>
  <c r="H860" i="3"/>
  <c r="G860" i="3"/>
  <c r="H859" i="3"/>
  <c r="G859" i="3"/>
  <c r="H858" i="3"/>
  <c r="G858" i="3"/>
  <c r="H857" i="3"/>
  <c r="G857" i="3"/>
  <c r="H856" i="3"/>
  <c r="G856" i="3"/>
  <c r="H855" i="3"/>
  <c r="G855" i="3"/>
  <c r="H854" i="3"/>
  <c r="G854" i="3"/>
  <c r="H853" i="3"/>
  <c r="G853" i="3"/>
  <c r="H852" i="3"/>
  <c r="G852" i="3"/>
  <c r="H851" i="3"/>
  <c r="G851" i="3"/>
  <c r="H850" i="3"/>
  <c r="G850" i="3"/>
  <c r="H849" i="3"/>
  <c r="G849" i="3"/>
  <c r="H848" i="3"/>
  <c r="G848" i="3"/>
  <c r="H847" i="3"/>
  <c r="G847" i="3"/>
  <c r="H846" i="3"/>
  <c r="G846" i="3"/>
  <c r="H845" i="3"/>
  <c r="G845" i="3"/>
  <c r="H844" i="3"/>
  <c r="G844" i="3"/>
  <c r="H843" i="3"/>
  <c r="G843" i="3"/>
  <c r="H842" i="3"/>
  <c r="G842" i="3"/>
  <c r="H841" i="3"/>
  <c r="G841" i="3"/>
  <c r="H840" i="3"/>
  <c r="G840" i="3"/>
  <c r="H839" i="3"/>
  <c r="G839" i="3"/>
  <c r="H838" i="3"/>
  <c r="G838" i="3"/>
  <c r="H837" i="3"/>
  <c r="G837" i="3"/>
  <c r="H836" i="3"/>
  <c r="G836" i="3"/>
  <c r="H835" i="3"/>
  <c r="G835" i="3"/>
  <c r="H834" i="3"/>
  <c r="G834" i="3"/>
  <c r="H833" i="3"/>
  <c r="G833" i="3"/>
  <c r="H832" i="3"/>
  <c r="G832" i="3"/>
  <c r="H831" i="3"/>
  <c r="G831" i="3"/>
  <c r="H830" i="3"/>
  <c r="G830" i="3"/>
  <c r="H829" i="3"/>
  <c r="G829" i="3"/>
  <c r="H828" i="3"/>
  <c r="G828" i="3"/>
  <c r="H827" i="3"/>
  <c r="G827" i="3"/>
  <c r="H826" i="3"/>
  <c r="G826" i="3"/>
  <c r="H825" i="3"/>
  <c r="G825" i="3"/>
  <c r="H824" i="3"/>
  <c r="G824" i="3"/>
  <c r="H823" i="3"/>
  <c r="G823" i="3"/>
  <c r="H822" i="3"/>
  <c r="G822" i="3"/>
  <c r="H821" i="3"/>
  <c r="G821" i="3"/>
  <c r="H820" i="3"/>
  <c r="G820" i="3"/>
  <c r="H819" i="3"/>
  <c r="G819" i="3"/>
  <c r="H818" i="3"/>
  <c r="G818" i="3"/>
  <c r="H817" i="3"/>
  <c r="G817" i="3"/>
  <c r="H816" i="3"/>
  <c r="G816" i="3"/>
  <c r="H815" i="3"/>
  <c r="G815" i="3"/>
  <c r="H814" i="3"/>
  <c r="G814" i="3"/>
  <c r="H813" i="3"/>
  <c r="G813" i="3"/>
  <c r="H812" i="3"/>
  <c r="G812" i="3"/>
  <c r="H811" i="3"/>
  <c r="G811" i="3"/>
  <c r="H810" i="3"/>
  <c r="G810" i="3"/>
  <c r="H809" i="3"/>
  <c r="G809" i="3"/>
  <c r="H808" i="3"/>
  <c r="G808" i="3"/>
  <c r="H807" i="3"/>
  <c r="G807" i="3"/>
  <c r="H806" i="3"/>
  <c r="G806" i="3"/>
  <c r="H805" i="3"/>
  <c r="G805" i="3"/>
  <c r="H804" i="3"/>
  <c r="G804" i="3"/>
  <c r="H803" i="3"/>
  <c r="G803" i="3"/>
  <c r="H802" i="3"/>
  <c r="G802" i="3"/>
  <c r="H801" i="3"/>
  <c r="G801" i="3"/>
  <c r="H800" i="3"/>
  <c r="G800" i="3"/>
  <c r="H799" i="3"/>
  <c r="G799" i="3"/>
  <c r="H798" i="3"/>
  <c r="G798" i="3"/>
  <c r="H797" i="3"/>
  <c r="G797" i="3"/>
  <c r="H796" i="3"/>
  <c r="G796" i="3"/>
  <c r="H795" i="3"/>
  <c r="G795" i="3"/>
  <c r="H794" i="3"/>
  <c r="G794" i="3"/>
  <c r="H793" i="3"/>
  <c r="G793" i="3"/>
  <c r="H792" i="3"/>
  <c r="G792" i="3"/>
  <c r="H791" i="3"/>
  <c r="G791" i="3"/>
  <c r="H790" i="3"/>
  <c r="G790" i="3"/>
  <c r="H789" i="3"/>
  <c r="G789" i="3"/>
  <c r="H788" i="3"/>
  <c r="G788" i="3"/>
  <c r="H787" i="3"/>
  <c r="G787" i="3"/>
  <c r="H786" i="3"/>
  <c r="G786" i="3"/>
  <c r="H785" i="3"/>
  <c r="G785" i="3"/>
  <c r="H784" i="3"/>
  <c r="G784" i="3"/>
  <c r="H783" i="3"/>
  <c r="G783" i="3"/>
  <c r="H782" i="3"/>
  <c r="G782" i="3"/>
  <c r="H781" i="3"/>
  <c r="G781" i="3"/>
  <c r="H780" i="3"/>
  <c r="G780" i="3"/>
  <c r="H779" i="3"/>
  <c r="G779" i="3"/>
  <c r="H778" i="3"/>
  <c r="G778" i="3"/>
  <c r="H777" i="3"/>
  <c r="G777" i="3"/>
  <c r="H776" i="3"/>
  <c r="G776" i="3"/>
  <c r="H775" i="3"/>
  <c r="G775" i="3"/>
  <c r="H774" i="3"/>
  <c r="G774" i="3"/>
  <c r="H773" i="3"/>
  <c r="G773" i="3"/>
  <c r="H772" i="3"/>
  <c r="G772" i="3"/>
  <c r="H771" i="3"/>
  <c r="G771" i="3"/>
  <c r="H770" i="3"/>
  <c r="G770" i="3"/>
  <c r="H769" i="3"/>
  <c r="G769" i="3"/>
  <c r="H768" i="3"/>
  <c r="G768" i="3"/>
  <c r="H767" i="3"/>
  <c r="G767" i="3"/>
  <c r="H766" i="3"/>
  <c r="G766" i="3"/>
  <c r="H765" i="3"/>
  <c r="G765" i="3"/>
  <c r="H764" i="3"/>
  <c r="G764" i="3"/>
  <c r="H763" i="3"/>
  <c r="G763" i="3"/>
  <c r="H762" i="3"/>
  <c r="G762" i="3"/>
  <c r="H761" i="3"/>
  <c r="G761" i="3"/>
  <c r="H760" i="3"/>
  <c r="G760" i="3"/>
  <c r="H759" i="3"/>
  <c r="G759" i="3"/>
  <c r="H758" i="3"/>
  <c r="G758" i="3"/>
  <c r="H757" i="3"/>
  <c r="G757" i="3"/>
  <c r="H756" i="3"/>
  <c r="G756" i="3"/>
  <c r="H755" i="3"/>
  <c r="G755" i="3"/>
  <c r="H754" i="3"/>
  <c r="G754" i="3"/>
  <c r="H753" i="3"/>
  <c r="G753" i="3"/>
  <c r="H752" i="3"/>
  <c r="G752" i="3"/>
  <c r="H751" i="3"/>
  <c r="G751" i="3"/>
  <c r="H750" i="3"/>
  <c r="G750" i="3"/>
  <c r="H749" i="3"/>
  <c r="G749" i="3"/>
  <c r="H748" i="3"/>
  <c r="G748" i="3"/>
  <c r="H747" i="3"/>
  <c r="G747" i="3"/>
  <c r="H746" i="3"/>
  <c r="G746" i="3"/>
  <c r="H745" i="3"/>
  <c r="G745" i="3"/>
  <c r="H744" i="3"/>
  <c r="G744" i="3"/>
  <c r="H743" i="3"/>
  <c r="G743" i="3"/>
  <c r="H742" i="3"/>
  <c r="G742" i="3"/>
  <c r="H741" i="3"/>
  <c r="G741" i="3"/>
  <c r="H740" i="3"/>
  <c r="G740" i="3"/>
  <c r="H739" i="3"/>
  <c r="G739" i="3"/>
  <c r="H738" i="3"/>
  <c r="G738" i="3"/>
  <c r="H737" i="3"/>
  <c r="G737" i="3"/>
  <c r="H736" i="3"/>
  <c r="G736" i="3"/>
  <c r="H735" i="3"/>
  <c r="G735" i="3"/>
  <c r="H734" i="3"/>
  <c r="G734" i="3"/>
  <c r="H733" i="3"/>
  <c r="G733" i="3"/>
  <c r="H732" i="3"/>
  <c r="G732" i="3"/>
  <c r="H731" i="3"/>
  <c r="G731" i="3"/>
  <c r="H730" i="3"/>
  <c r="G730" i="3"/>
  <c r="H729" i="3"/>
  <c r="G729" i="3"/>
  <c r="H728" i="3"/>
  <c r="G728" i="3"/>
  <c r="H727" i="3"/>
  <c r="G727" i="3"/>
  <c r="H726" i="3"/>
  <c r="G726" i="3"/>
  <c r="H725" i="3"/>
  <c r="G725" i="3"/>
  <c r="H724" i="3"/>
  <c r="G724" i="3"/>
  <c r="H723" i="3"/>
  <c r="G723" i="3"/>
  <c r="H722" i="3"/>
  <c r="G722" i="3"/>
  <c r="H721" i="3"/>
  <c r="G721" i="3"/>
  <c r="H720" i="3"/>
  <c r="G720" i="3"/>
  <c r="H719" i="3"/>
  <c r="G719" i="3"/>
  <c r="H718" i="3"/>
  <c r="G718" i="3"/>
  <c r="H717" i="3"/>
  <c r="G717" i="3"/>
  <c r="H716" i="3"/>
  <c r="G716" i="3"/>
  <c r="H715" i="3"/>
  <c r="G715" i="3"/>
  <c r="H714" i="3"/>
  <c r="G714" i="3"/>
  <c r="H713" i="3"/>
  <c r="G713" i="3"/>
  <c r="H712" i="3"/>
  <c r="G712" i="3"/>
  <c r="H711" i="3"/>
  <c r="G711" i="3"/>
  <c r="H710" i="3"/>
  <c r="G710" i="3"/>
  <c r="H709" i="3"/>
  <c r="G709" i="3"/>
  <c r="H708" i="3"/>
  <c r="G708" i="3"/>
  <c r="H707" i="3"/>
  <c r="G707" i="3"/>
  <c r="H706" i="3"/>
  <c r="G706" i="3"/>
  <c r="H705" i="3"/>
  <c r="G705" i="3"/>
  <c r="H704" i="3"/>
  <c r="G704" i="3"/>
  <c r="H703" i="3"/>
  <c r="G703" i="3"/>
  <c r="H702" i="3"/>
  <c r="G702" i="3"/>
  <c r="H701" i="3"/>
  <c r="G701" i="3"/>
  <c r="H700" i="3"/>
  <c r="G700" i="3"/>
  <c r="H699" i="3"/>
  <c r="G699" i="3"/>
  <c r="H698" i="3"/>
  <c r="G698" i="3"/>
  <c r="H697" i="3"/>
  <c r="G697" i="3"/>
  <c r="H696" i="3"/>
  <c r="G696" i="3"/>
  <c r="H695" i="3"/>
  <c r="G695" i="3"/>
  <c r="H694" i="3"/>
  <c r="G694" i="3"/>
  <c r="H693" i="3"/>
  <c r="G693" i="3"/>
  <c r="H692" i="3"/>
  <c r="G692" i="3"/>
  <c r="H691" i="3"/>
  <c r="G691" i="3"/>
  <c r="H690" i="3"/>
  <c r="G690" i="3"/>
  <c r="H689" i="3"/>
  <c r="G689" i="3"/>
  <c r="H688" i="3"/>
  <c r="G688" i="3"/>
  <c r="H687" i="3"/>
  <c r="G687" i="3"/>
  <c r="H686" i="3"/>
  <c r="G686" i="3"/>
  <c r="H685" i="3"/>
  <c r="G685" i="3"/>
  <c r="H684" i="3"/>
  <c r="G684" i="3"/>
  <c r="H683" i="3"/>
  <c r="G683" i="3"/>
  <c r="H682" i="3"/>
  <c r="G682" i="3"/>
  <c r="H681" i="3"/>
  <c r="G681" i="3"/>
  <c r="H680" i="3"/>
  <c r="G680" i="3"/>
  <c r="H679" i="3"/>
  <c r="G679" i="3"/>
  <c r="H678" i="3"/>
  <c r="G678" i="3"/>
  <c r="H677" i="3"/>
  <c r="G677" i="3"/>
  <c r="H676" i="3"/>
  <c r="G676" i="3"/>
  <c r="H675" i="3"/>
  <c r="G675" i="3"/>
  <c r="H674" i="3"/>
  <c r="G674" i="3"/>
  <c r="H673" i="3"/>
  <c r="G673" i="3"/>
  <c r="H672" i="3"/>
  <c r="G672" i="3"/>
  <c r="H671" i="3"/>
  <c r="G671" i="3"/>
  <c r="H670" i="3"/>
  <c r="G670" i="3"/>
  <c r="H669" i="3"/>
  <c r="G669" i="3"/>
  <c r="H668" i="3"/>
  <c r="G668" i="3"/>
  <c r="H667" i="3"/>
  <c r="G667" i="3"/>
  <c r="H666" i="3"/>
  <c r="G666" i="3"/>
  <c r="H665" i="3"/>
  <c r="G665" i="3"/>
  <c r="H664" i="3"/>
  <c r="G664" i="3"/>
  <c r="H663" i="3"/>
  <c r="G663" i="3"/>
  <c r="H662" i="3"/>
  <c r="G662" i="3"/>
  <c r="H661" i="3"/>
  <c r="G661" i="3"/>
  <c r="H660" i="3"/>
  <c r="G660" i="3"/>
  <c r="H659" i="3"/>
  <c r="G659" i="3"/>
  <c r="H658" i="3"/>
  <c r="G658" i="3"/>
  <c r="H657" i="3"/>
  <c r="G657" i="3"/>
  <c r="H656" i="3"/>
  <c r="G656" i="3"/>
  <c r="H655" i="3"/>
  <c r="G655" i="3"/>
  <c r="H654" i="3"/>
  <c r="G654" i="3"/>
  <c r="H653" i="3"/>
  <c r="G653" i="3"/>
  <c r="H652" i="3"/>
  <c r="G652" i="3"/>
  <c r="H651" i="3"/>
  <c r="G651" i="3"/>
  <c r="H650" i="3"/>
  <c r="G650" i="3"/>
  <c r="H649" i="3"/>
  <c r="G649" i="3"/>
  <c r="H648" i="3"/>
  <c r="G648" i="3"/>
  <c r="H647" i="3"/>
  <c r="G647" i="3"/>
  <c r="H646" i="3"/>
  <c r="G646" i="3"/>
  <c r="H645" i="3"/>
  <c r="G645" i="3"/>
  <c r="H644" i="3"/>
  <c r="G644" i="3"/>
  <c r="H643" i="3"/>
  <c r="G643" i="3"/>
  <c r="H642" i="3"/>
  <c r="G642" i="3"/>
  <c r="H641" i="3"/>
  <c r="G641" i="3"/>
  <c r="H640" i="3"/>
  <c r="G640" i="3"/>
  <c r="H639" i="3"/>
  <c r="G639" i="3"/>
  <c r="H638" i="3"/>
  <c r="G638" i="3"/>
  <c r="H637" i="3"/>
  <c r="G637" i="3"/>
  <c r="H636" i="3"/>
  <c r="G636" i="3"/>
  <c r="H635" i="3"/>
  <c r="G635" i="3"/>
  <c r="H634" i="3"/>
  <c r="G634" i="3"/>
  <c r="H633" i="3"/>
  <c r="G633" i="3"/>
  <c r="H632" i="3"/>
  <c r="G632" i="3"/>
  <c r="H631" i="3"/>
  <c r="G631" i="3"/>
  <c r="H630" i="3"/>
  <c r="G630" i="3"/>
  <c r="H629" i="3"/>
  <c r="G629" i="3"/>
  <c r="H628" i="3"/>
  <c r="G628" i="3"/>
  <c r="H627" i="3"/>
  <c r="G627" i="3"/>
  <c r="H626" i="3"/>
  <c r="G626" i="3"/>
  <c r="H625" i="3"/>
  <c r="G625" i="3"/>
  <c r="H624" i="3"/>
  <c r="G624" i="3"/>
  <c r="H623" i="3"/>
  <c r="G623" i="3"/>
  <c r="H622" i="3"/>
  <c r="G622" i="3"/>
  <c r="H621" i="3"/>
  <c r="G621" i="3"/>
  <c r="H620" i="3"/>
  <c r="G620" i="3"/>
  <c r="H619" i="3"/>
  <c r="G619" i="3"/>
  <c r="H618" i="3"/>
  <c r="G618" i="3"/>
  <c r="H617" i="3"/>
  <c r="G617" i="3"/>
  <c r="H616" i="3"/>
  <c r="G616" i="3"/>
  <c r="H615" i="3"/>
  <c r="G615" i="3"/>
  <c r="H614" i="3"/>
  <c r="G614" i="3"/>
  <c r="H613" i="3"/>
  <c r="G613" i="3"/>
  <c r="H612" i="3"/>
  <c r="G612" i="3"/>
  <c r="H611" i="3"/>
  <c r="G611" i="3"/>
  <c r="H610" i="3"/>
  <c r="G610" i="3"/>
  <c r="H609" i="3"/>
  <c r="G609" i="3"/>
  <c r="H608" i="3"/>
  <c r="G608" i="3"/>
  <c r="H607" i="3"/>
  <c r="G607" i="3"/>
  <c r="H606" i="3"/>
  <c r="G606" i="3"/>
  <c r="H605" i="3"/>
  <c r="G605" i="3"/>
  <c r="H604" i="3"/>
  <c r="G604" i="3"/>
  <c r="H603" i="3"/>
  <c r="G603" i="3"/>
  <c r="H602" i="3"/>
  <c r="G602" i="3"/>
  <c r="H601" i="3"/>
  <c r="G601" i="3"/>
  <c r="H600" i="3"/>
  <c r="G600" i="3"/>
  <c r="H599" i="3"/>
  <c r="G599" i="3"/>
  <c r="H598" i="3"/>
  <c r="G598" i="3"/>
  <c r="H597" i="3"/>
  <c r="G597" i="3"/>
  <c r="H596" i="3"/>
  <c r="G596" i="3"/>
  <c r="H595" i="3"/>
  <c r="G595" i="3"/>
  <c r="H594" i="3"/>
  <c r="G594" i="3"/>
  <c r="H593" i="3"/>
  <c r="G593" i="3"/>
  <c r="H592" i="3"/>
  <c r="G592" i="3"/>
  <c r="H591" i="3"/>
  <c r="G591" i="3"/>
  <c r="H590" i="3"/>
  <c r="G590" i="3"/>
  <c r="H589" i="3"/>
  <c r="G589" i="3"/>
  <c r="H588" i="3"/>
  <c r="G588" i="3"/>
  <c r="H587" i="3"/>
  <c r="G587" i="3"/>
  <c r="H586" i="3"/>
  <c r="G586" i="3"/>
  <c r="H585" i="3"/>
  <c r="G585" i="3"/>
  <c r="H584" i="3"/>
  <c r="G584" i="3"/>
  <c r="H583" i="3"/>
  <c r="G583" i="3"/>
  <c r="H582" i="3"/>
  <c r="G582" i="3"/>
  <c r="H581" i="3"/>
  <c r="G581" i="3"/>
  <c r="H580" i="3"/>
  <c r="G580" i="3"/>
  <c r="H579" i="3"/>
  <c r="G579" i="3"/>
  <c r="H578" i="3"/>
  <c r="G578" i="3"/>
  <c r="H577" i="3"/>
  <c r="G577" i="3"/>
  <c r="H576" i="3"/>
  <c r="G576" i="3"/>
  <c r="H575" i="3"/>
  <c r="G575" i="3"/>
  <c r="H574" i="3"/>
  <c r="G574" i="3"/>
  <c r="H573" i="3"/>
  <c r="G573" i="3"/>
  <c r="H572" i="3"/>
  <c r="G572" i="3"/>
  <c r="H571" i="3"/>
  <c r="G571" i="3"/>
  <c r="H570" i="3"/>
  <c r="G570" i="3"/>
  <c r="H569" i="3"/>
  <c r="G569" i="3"/>
  <c r="H568" i="3"/>
  <c r="G568" i="3"/>
  <c r="H567" i="3"/>
  <c r="G567" i="3"/>
  <c r="H566" i="3"/>
  <c r="G566" i="3"/>
  <c r="H565" i="3"/>
  <c r="G565" i="3"/>
  <c r="H564" i="3"/>
  <c r="G564" i="3"/>
  <c r="H563" i="3"/>
  <c r="G563" i="3"/>
  <c r="H562" i="3"/>
  <c r="G562" i="3"/>
  <c r="H561" i="3"/>
  <c r="G561" i="3"/>
  <c r="H560" i="3"/>
  <c r="G560" i="3"/>
  <c r="H559" i="3"/>
  <c r="G559" i="3"/>
  <c r="H558" i="3"/>
  <c r="G558" i="3"/>
  <c r="H557" i="3"/>
  <c r="G557" i="3"/>
  <c r="H556" i="3"/>
  <c r="G556" i="3"/>
  <c r="H555" i="3"/>
  <c r="G555" i="3"/>
  <c r="H554" i="3"/>
  <c r="G554" i="3"/>
  <c r="H553" i="3"/>
  <c r="G553" i="3"/>
  <c r="H552" i="3"/>
  <c r="G552" i="3"/>
  <c r="H551" i="3"/>
  <c r="G551" i="3"/>
  <c r="H550" i="3"/>
  <c r="G550" i="3"/>
  <c r="H549" i="3"/>
  <c r="G549" i="3"/>
  <c r="H548" i="3"/>
  <c r="G548" i="3"/>
  <c r="H547" i="3"/>
  <c r="G547" i="3"/>
  <c r="H546" i="3"/>
  <c r="G546" i="3"/>
  <c r="H545" i="3"/>
  <c r="G545" i="3"/>
  <c r="H544" i="3"/>
  <c r="G544" i="3"/>
  <c r="H543" i="3"/>
  <c r="G543" i="3"/>
  <c r="H542" i="3"/>
  <c r="G542" i="3"/>
  <c r="H541" i="3"/>
  <c r="G541" i="3"/>
  <c r="H540" i="3"/>
  <c r="G540" i="3"/>
  <c r="H539" i="3"/>
  <c r="G539" i="3"/>
  <c r="H538" i="3"/>
  <c r="G538" i="3"/>
  <c r="H537" i="3"/>
  <c r="G537" i="3"/>
  <c r="H536" i="3"/>
  <c r="G536" i="3"/>
  <c r="H535" i="3"/>
  <c r="G535" i="3"/>
  <c r="H534" i="3"/>
  <c r="G534" i="3"/>
  <c r="H533" i="3"/>
  <c r="G533" i="3"/>
  <c r="H532" i="3"/>
  <c r="G532" i="3"/>
  <c r="H531" i="3"/>
  <c r="G531" i="3"/>
  <c r="H530" i="3"/>
  <c r="G530" i="3"/>
  <c r="H529" i="3"/>
  <c r="G529" i="3"/>
  <c r="H528" i="3"/>
  <c r="G528" i="3"/>
  <c r="H527" i="3"/>
  <c r="G527" i="3"/>
  <c r="H526" i="3"/>
  <c r="G526" i="3"/>
  <c r="H525" i="3"/>
  <c r="G525" i="3"/>
  <c r="H524" i="3"/>
  <c r="G524" i="3"/>
  <c r="H523" i="3"/>
  <c r="G523" i="3"/>
  <c r="H522" i="3"/>
  <c r="G522" i="3"/>
  <c r="H521" i="3"/>
  <c r="G521" i="3"/>
  <c r="H520" i="3"/>
  <c r="G520" i="3"/>
  <c r="H519" i="3"/>
  <c r="G519" i="3"/>
  <c r="H518" i="3"/>
  <c r="G518" i="3"/>
  <c r="H517" i="3"/>
  <c r="G517" i="3"/>
  <c r="H516" i="3"/>
  <c r="G516" i="3"/>
  <c r="H515" i="3"/>
  <c r="G515" i="3"/>
  <c r="H514" i="3"/>
  <c r="G514" i="3"/>
  <c r="H513" i="3"/>
  <c r="G513" i="3"/>
  <c r="H512" i="3"/>
  <c r="G512" i="3"/>
  <c r="H511" i="3"/>
  <c r="G511" i="3"/>
  <c r="H510" i="3"/>
  <c r="G510" i="3"/>
  <c r="H509" i="3"/>
  <c r="G509" i="3"/>
  <c r="H508" i="3"/>
  <c r="G508" i="3"/>
  <c r="H507" i="3"/>
  <c r="G507" i="3"/>
  <c r="H506" i="3"/>
  <c r="G506" i="3"/>
  <c r="H505" i="3"/>
  <c r="G505" i="3"/>
  <c r="H504" i="3"/>
  <c r="G504" i="3"/>
  <c r="H503" i="3"/>
  <c r="G503" i="3"/>
  <c r="H502" i="3"/>
  <c r="G502" i="3"/>
  <c r="H501" i="3"/>
  <c r="G501" i="3"/>
  <c r="H500" i="3"/>
  <c r="G500" i="3"/>
  <c r="H499" i="3"/>
  <c r="G499" i="3"/>
  <c r="H498" i="3"/>
  <c r="G498" i="3"/>
  <c r="H497" i="3"/>
  <c r="G497" i="3"/>
  <c r="H496" i="3"/>
  <c r="G496" i="3"/>
  <c r="H495" i="3"/>
  <c r="G495" i="3"/>
  <c r="H494" i="3"/>
  <c r="G494" i="3"/>
  <c r="H493" i="3"/>
  <c r="G493" i="3"/>
  <c r="H492" i="3"/>
  <c r="G492" i="3"/>
  <c r="H491" i="3"/>
  <c r="G491" i="3"/>
  <c r="H490" i="3"/>
  <c r="G490" i="3"/>
  <c r="H489" i="3"/>
  <c r="G489" i="3"/>
  <c r="H488" i="3"/>
  <c r="G488" i="3"/>
  <c r="H487" i="3"/>
  <c r="G487" i="3"/>
  <c r="H486" i="3"/>
  <c r="G486" i="3"/>
  <c r="H485" i="3"/>
  <c r="G485" i="3"/>
  <c r="H484" i="3"/>
  <c r="G484" i="3"/>
  <c r="H483" i="3"/>
  <c r="G483" i="3"/>
  <c r="H482" i="3"/>
  <c r="G482" i="3"/>
  <c r="H481" i="3"/>
  <c r="G481" i="3"/>
  <c r="H480" i="3"/>
  <c r="G480" i="3"/>
  <c r="H479" i="3"/>
  <c r="G479" i="3"/>
  <c r="H478" i="3"/>
  <c r="G478" i="3"/>
  <c r="H477" i="3"/>
  <c r="G477" i="3"/>
  <c r="H476" i="3"/>
  <c r="G476" i="3"/>
  <c r="H475" i="3"/>
  <c r="G475" i="3"/>
  <c r="H474" i="3"/>
  <c r="G474" i="3"/>
  <c r="H473" i="3"/>
  <c r="G473" i="3"/>
  <c r="H472" i="3"/>
  <c r="G472" i="3"/>
  <c r="H471" i="3"/>
  <c r="G471" i="3"/>
  <c r="H470" i="3"/>
  <c r="G470" i="3"/>
  <c r="H469" i="3"/>
  <c r="G469" i="3"/>
  <c r="H468" i="3"/>
  <c r="G468" i="3"/>
  <c r="H467" i="3"/>
  <c r="G467" i="3"/>
  <c r="H466" i="3"/>
  <c r="G466" i="3"/>
  <c r="H465" i="3"/>
  <c r="G465" i="3"/>
  <c r="H464" i="3"/>
  <c r="G464" i="3"/>
  <c r="H463" i="3"/>
  <c r="G463" i="3"/>
  <c r="H462" i="3"/>
  <c r="G462" i="3"/>
  <c r="H461" i="3"/>
  <c r="G461" i="3"/>
  <c r="H460" i="3"/>
  <c r="G460" i="3"/>
  <c r="H459" i="3"/>
  <c r="G459" i="3"/>
  <c r="H458" i="3"/>
  <c r="G458" i="3"/>
  <c r="H457" i="3"/>
  <c r="G457" i="3"/>
  <c r="H456" i="3"/>
  <c r="G456" i="3"/>
  <c r="H455" i="3"/>
  <c r="G455" i="3"/>
  <c r="H454" i="3"/>
  <c r="G454" i="3"/>
  <c r="H453" i="3"/>
  <c r="G453" i="3"/>
  <c r="H452" i="3"/>
  <c r="G452" i="3"/>
  <c r="H451" i="3"/>
  <c r="G451" i="3"/>
  <c r="H450" i="3"/>
  <c r="G450" i="3"/>
  <c r="H449" i="3"/>
  <c r="G449" i="3"/>
  <c r="H448" i="3"/>
  <c r="G448" i="3"/>
  <c r="H447" i="3"/>
  <c r="G447" i="3"/>
  <c r="H446" i="3"/>
  <c r="G446" i="3"/>
  <c r="H445" i="3"/>
  <c r="G445" i="3"/>
  <c r="H444" i="3"/>
  <c r="G444" i="3"/>
  <c r="H443" i="3"/>
  <c r="G443" i="3"/>
  <c r="H442" i="3"/>
  <c r="G442" i="3"/>
  <c r="H441" i="3"/>
  <c r="G441" i="3"/>
  <c r="H440" i="3"/>
  <c r="G440" i="3"/>
  <c r="H439" i="3"/>
  <c r="G439" i="3"/>
  <c r="H438" i="3"/>
  <c r="G438" i="3"/>
  <c r="H437" i="3"/>
  <c r="G437" i="3"/>
  <c r="H436" i="3"/>
  <c r="G436" i="3"/>
  <c r="H435" i="3"/>
  <c r="G435" i="3"/>
  <c r="H434" i="3"/>
  <c r="G434" i="3"/>
  <c r="H433" i="3"/>
  <c r="G433" i="3"/>
  <c r="H432" i="3"/>
  <c r="G432" i="3"/>
  <c r="H431" i="3"/>
  <c r="G431" i="3"/>
  <c r="H430" i="3"/>
  <c r="G430" i="3"/>
  <c r="H429" i="3"/>
  <c r="G429" i="3"/>
  <c r="H428" i="3"/>
  <c r="G428" i="3"/>
  <c r="H427" i="3"/>
  <c r="G427" i="3"/>
  <c r="H426" i="3"/>
  <c r="G426" i="3"/>
  <c r="H425" i="3"/>
  <c r="G425" i="3"/>
  <c r="H424" i="3"/>
  <c r="G424" i="3"/>
  <c r="H423" i="3"/>
  <c r="G423" i="3"/>
  <c r="H422" i="3"/>
  <c r="G422" i="3"/>
  <c r="H421" i="3"/>
  <c r="G421" i="3"/>
  <c r="H420" i="3"/>
  <c r="G420" i="3"/>
  <c r="H419" i="3"/>
  <c r="G419" i="3"/>
  <c r="H418" i="3"/>
  <c r="G418" i="3"/>
  <c r="H417" i="3"/>
  <c r="G417" i="3"/>
  <c r="H416" i="3"/>
  <c r="G416" i="3"/>
  <c r="H415" i="3"/>
  <c r="G415" i="3"/>
  <c r="H414" i="3"/>
  <c r="G414" i="3"/>
  <c r="H413" i="3"/>
  <c r="G413" i="3"/>
  <c r="H412" i="3"/>
  <c r="G412" i="3"/>
  <c r="H411" i="3"/>
  <c r="G411" i="3"/>
  <c r="H410" i="3"/>
  <c r="G410" i="3"/>
  <c r="H409" i="3"/>
  <c r="G409" i="3"/>
  <c r="H408" i="3"/>
  <c r="G408" i="3"/>
  <c r="H407" i="3"/>
  <c r="G407" i="3"/>
  <c r="H406" i="3"/>
  <c r="G406" i="3"/>
  <c r="H405" i="3"/>
  <c r="G405" i="3"/>
  <c r="H404" i="3"/>
  <c r="G404" i="3"/>
  <c r="H403" i="3"/>
  <c r="G403" i="3"/>
  <c r="H402" i="3"/>
  <c r="G402" i="3"/>
  <c r="H401" i="3"/>
  <c r="G401" i="3"/>
  <c r="H400" i="3"/>
  <c r="G400" i="3"/>
  <c r="H399" i="3"/>
  <c r="G399" i="3"/>
  <c r="H398" i="3"/>
  <c r="G398" i="3"/>
  <c r="H397" i="3"/>
  <c r="G397" i="3"/>
  <c r="H396" i="3"/>
  <c r="G396" i="3"/>
  <c r="H395" i="3"/>
  <c r="G395" i="3"/>
  <c r="H394" i="3"/>
  <c r="G394" i="3"/>
  <c r="H393" i="3"/>
  <c r="G393" i="3"/>
  <c r="H392" i="3"/>
  <c r="G392" i="3"/>
  <c r="H391" i="3"/>
  <c r="G391" i="3"/>
  <c r="H390" i="3"/>
  <c r="G390" i="3"/>
  <c r="H389" i="3"/>
  <c r="G389" i="3"/>
  <c r="H388" i="3"/>
  <c r="G388" i="3"/>
  <c r="H387" i="3"/>
  <c r="G387" i="3"/>
  <c r="H386" i="3"/>
  <c r="G386" i="3"/>
  <c r="H385" i="3"/>
  <c r="G385" i="3"/>
  <c r="H384" i="3"/>
  <c r="G384" i="3"/>
  <c r="H383" i="3"/>
  <c r="G383" i="3"/>
  <c r="H382" i="3"/>
  <c r="G382" i="3"/>
  <c r="H381" i="3"/>
  <c r="G381" i="3"/>
  <c r="H380" i="3"/>
  <c r="G380" i="3"/>
  <c r="H379" i="3"/>
  <c r="G379" i="3"/>
  <c r="H378" i="3"/>
  <c r="G378" i="3"/>
  <c r="H377" i="3"/>
  <c r="G377" i="3"/>
  <c r="H376" i="3"/>
  <c r="G376" i="3"/>
  <c r="H375" i="3"/>
  <c r="G375" i="3"/>
  <c r="H374" i="3"/>
  <c r="G374" i="3"/>
  <c r="H373" i="3"/>
  <c r="G373" i="3"/>
  <c r="H372" i="3"/>
  <c r="G372" i="3"/>
  <c r="H371" i="3"/>
  <c r="G371" i="3"/>
  <c r="H370" i="3"/>
  <c r="G370" i="3"/>
  <c r="H369" i="3"/>
  <c r="G369" i="3"/>
  <c r="H368" i="3"/>
  <c r="G368" i="3"/>
  <c r="H367" i="3"/>
  <c r="G367" i="3"/>
  <c r="H366" i="3"/>
  <c r="G366" i="3"/>
  <c r="H365" i="3"/>
  <c r="G365" i="3"/>
  <c r="H364" i="3"/>
  <c r="G364" i="3"/>
  <c r="H363" i="3"/>
  <c r="G363" i="3"/>
  <c r="H362" i="3"/>
  <c r="G362" i="3"/>
  <c r="H361" i="3"/>
  <c r="G361" i="3"/>
  <c r="H360" i="3"/>
  <c r="G360" i="3"/>
  <c r="H359" i="3"/>
  <c r="G359" i="3"/>
  <c r="H358" i="3"/>
  <c r="G358" i="3"/>
  <c r="H357" i="3"/>
  <c r="G357" i="3"/>
  <c r="H356" i="3"/>
  <c r="G356" i="3"/>
  <c r="H355" i="3"/>
  <c r="G355" i="3"/>
  <c r="H354" i="3"/>
  <c r="G354" i="3"/>
  <c r="H353" i="3"/>
  <c r="G353" i="3"/>
  <c r="H352" i="3"/>
  <c r="G352" i="3"/>
  <c r="H351" i="3"/>
  <c r="G351" i="3"/>
  <c r="H350" i="3"/>
  <c r="G350" i="3"/>
  <c r="H349" i="3"/>
  <c r="G349" i="3"/>
  <c r="H348" i="3"/>
  <c r="G348" i="3"/>
  <c r="H347" i="3"/>
  <c r="G347" i="3"/>
  <c r="H346" i="3"/>
  <c r="G346" i="3"/>
  <c r="H345" i="3"/>
  <c r="G345" i="3"/>
  <c r="H344" i="3"/>
  <c r="G344" i="3"/>
  <c r="H343" i="3"/>
  <c r="G343" i="3"/>
  <c r="H342" i="3"/>
  <c r="G342" i="3"/>
  <c r="H341" i="3"/>
  <c r="G341" i="3"/>
  <c r="H340" i="3"/>
  <c r="G340" i="3"/>
  <c r="H339" i="3"/>
  <c r="G339" i="3"/>
  <c r="H338" i="3"/>
  <c r="G338" i="3"/>
  <c r="H337" i="3"/>
  <c r="G337" i="3"/>
  <c r="H336" i="3"/>
  <c r="G336" i="3"/>
  <c r="H335" i="3"/>
  <c r="G335" i="3"/>
  <c r="H334" i="3"/>
  <c r="G334" i="3"/>
  <c r="H333" i="3"/>
  <c r="G333" i="3"/>
  <c r="H332" i="3"/>
  <c r="G332" i="3"/>
  <c r="H331" i="3"/>
  <c r="G331" i="3"/>
  <c r="H330" i="3"/>
  <c r="G330" i="3"/>
  <c r="H329" i="3"/>
  <c r="G329" i="3"/>
  <c r="H328" i="3"/>
  <c r="G328" i="3"/>
  <c r="H327" i="3"/>
  <c r="G327" i="3"/>
  <c r="H326" i="3"/>
  <c r="G326" i="3"/>
  <c r="H325" i="3"/>
  <c r="G325" i="3"/>
  <c r="H324" i="3"/>
  <c r="G324" i="3"/>
  <c r="H323" i="3"/>
  <c r="G323" i="3"/>
  <c r="H322" i="3"/>
  <c r="G322" i="3"/>
  <c r="H321" i="3"/>
  <c r="G321" i="3"/>
  <c r="H320" i="3"/>
  <c r="G320" i="3"/>
  <c r="H319" i="3"/>
  <c r="G319" i="3"/>
  <c r="H318" i="3"/>
  <c r="G318" i="3"/>
  <c r="H317" i="3"/>
  <c r="G317" i="3"/>
  <c r="H316" i="3"/>
  <c r="G316" i="3"/>
  <c r="H315" i="3"/>
  <c r="G315" i="3"/>
  <c r="H314" i="3"/>
  <c r="G314" i="3"/>
  <c r="H313" i="3"/>
  <c r="G313" i="3"/>
  <c r="H312" i="3"/>
  <c r="G312" i="3"/>
  <c r="H311" i="3"/>
  <c r="G311" i="3"/>
  <c r="H310" i="3"/>
  <c r="G310" i="3"/>
  <c r="H309" i="3"/>
  <c r="G309" i="3"/>
  <c r="H308" i="3"/>
  <c r="G308" i="3"/>
  <c r="H307" i="3"/>
  <c r="G307" i="3"/>
  <c r="H306" i="3"/>
  <c r="G306" i="3"/>
  <c r="H305" i="3"/>
  <c r="G305" i="3"/>
  <c r="H304" i="3"/>
  <c r="G304" i="3"/>
  <c r="H303" i="3"/>
  <c r="G303" i="3"/>
  <c r="H302" i="3"/>
  <c r="G302" i="3"/>
  <c r="H301" i="3"/>
  <c r="G301" i="3"/>
  <c r="H300" i="3"/>
  <c r="G300" i="3"/>
  <c r="H299" i="3"/>
  <c r="G299" i="3"/>
  <c r="H298" i="3"/>
  <c r="G298" i="3"/>
  <c r="H297" i="3"/>
  <c r="G297" i="3"/>
  <c r="H296" i="3"/>
  <c r="G296" i="3"/>
  <c r="H295" i="3"/>
  <c r="G295" i="3"/>
  <c r="H294" i="3"/>
  <c r="G294" i="3"/>
  <c r="H293" i="3"/>
  <c r="G293" i="3"/>
  <c r="H292" i="3"/>
  <c r="G292" i="3"/>
  <c r="H291" i="3"/>
  <c r="G291" i="3"/>
  <c r="H290" i="3"/>
  <c r="G290" i="3"/>
  <c r="H289" i="3"/>
  <c r="G289" i="3"/>
  <c r="H288" i="3"/>
  <c r="G288" i="3"/>
  <c r="H287" i="3"/>
  <c r="G287" i="3"/>
  <c r="H286" i="3"/>
  <c r="G286" i="3"/>
  <c r="H285" i="3"/>
  <c r="G285" i="3"/>
  <c r="H284" i="3"/>
  <c r="G284" i="3"/>
  <c r="H283" i="3"/>
  <c r="G283" i="3"/>
  <c r="H282" i="3"/>
  <c r="G282" i="3"/>
  <c r="H281" i="3"/>
  <c r="G281" i="3"/>
  <c r="H280" i="3"/>
  <c r="G280" i="3"/>
  <c r="H279" i="3"/>
  <c r="G279" i="3"/>
  <c r="H278" i="3"/>
  <c r="G278" i="3"/>
  <c r="H277" i="3"/>
  <c r="G277" i="3"/>
  <c r="H276" i="3"/>
  <c r="G276" i="3"/>
  <c r="H275" i="3"/>
  <c r="G275" i="3"/>
  <c r="H274" i="3"/>
  <c r="G274" i="3"/>
  <c r="H273" i="3"/>
  <c r="G273" i="3"/>
  <c r="H272" i="3"/>
  <c r="G272" i="3"/>
  <c r="H271" i="3"/>
  <c r="G271" i="3"/>
  <c r="H270" i="3"/>
  <c r="G270" i="3"/>
  <c r="H269" i="3"/>
  <c r="G269" i="3"/>
  <c r="H268" i="3"/>
  <c r="G268" i="3"/>
  <c r="H267" i="3"/>
  <c r="G267" i="3"/>
  <c r="H266" i="3"/>
  <c r="G266" i="3"/>
  <c r="H265" i="3"/>
  <c r="G265" i="3"/>
  <c r="H264" i="3"/>
  <c r="G264" i="3"/>
  <c r="H263" i="3"/>
  <c r="G263" i="3"/>
  <c r="H262" i="3"/>
  <c r="G262" i="3"/>
  <c r="H261" i="3"/>
  <c r="G261" i="3"/>
  <c r="H260" i="3"/>
  <c r="G260" i="3"/>
  <c r="H259" i="3"/>
  <c r="G259" i="3"/>
  <c r="H258" i="3"/>
  <c r="G258" i="3"/>
  <c r="H257" i="3"/>
  <c r="G257" i="3"/>
  <c r="H256" i="3"/>
  <c r="G256" i="3"/>
  <c r="H255" i="3"/>
  <c r="G255" i="3"/>
  <c r="H254" i="3"/>
  <c r="G254" i="3"/>
  <c r="H253" i="3"/>
  <c r="G253" i="3"/>
  <c r="H252" i="3"/>
  <c r="G252" i="3"/>
  <c r="H251" i="3"/>
  <c r="G251" i="3"/>
  <c r="H250" i="3"/>
  <c r="G250" i="3"/>
  <c r="H249" i="3"/>
  <c r="G249" i="3"/>
  <c r="H248" i="3"/>
  <c r="G248" i="3"/>
  <c r="H247" i="3"/>
  <c r="G247" i="3"/>
  <c r="H246" i="3"/>
  <c r="G246" i="3"/>
  <c r="H245" i="3"/>
  <c r="G245" i="3"/>
  <c r="H244" i="3"/>
  <c r="G244" i="3"/>
  <c r="H243" i="3"/>
  <c r="G243" i="3"/>
  <c r="H242" i="3"/>
  <c r="G242" i="3"/>
  <c r="H241" i="3"/>
  <c r="G241" i="3"/>
  <c r="H240" i="3"/>
  <c r="G240" i="3"/>
  <c r="H239" i="3"/>
  <c r="G239" i="3"/>
  <c r="H238" i="3"/>
  <c r="G238" i="3"/>
  <c r="H237" i="3"/>
  <c r="G237" i="3"/>
  <c r="H236" i="3"/>
  <c r="G236" i="3"/>
  <c r="H235" i="3"/>
  <c r="G235" i="3"/>
  <c r="H234" i="3"/>
  <c r="G234" i="3"/>
  <c r="H233" i="3"/>
  <c r="G233" i="3"/>
  <c r="H232" i="3"/>
  <c r="G232" i="3"/>
  <c r="H231" i="3"/>
  <c r="G231" i="3"/>
  <c r="H230" i="3"/>
  <c r="G230" i="3"/>
  <c r="H229" i="3"/>
  <c r="G229" i="3"/>
  <c r="H228" i="3"/>
  <c r="G228" i="3"/>
  <c r="H227" i="3"/>
  <c r="G227" i="3"/>
  <c r="H226" i="3"/>
  <c r="G226" i="3"/>
  <c r="H225" i="3"/>
  <c r="G225" i="3"/>
  <c r="H224" i="3"/>
  <c r="G224" i="3"/>
  <c r="H223" i="3"/>
  <c r="G223" i="3"/>
  <c r="H222" i="3"/>
  <c r="G222" i="3"/>
  <c r="H221" i="3"/>
  <c r="G221" i="3"/>
  <c r="H220" i="3"/>
  <c r="G220" i="3"/>
  <c r="H219" i="3"/>
  <c r="G219" i="3"/>
  <c r="H218" i="3"/>
  <c r="G218" i="3"/>
  <c r="H217" i="3"/>
  <c r="G217" i="3"/>
  <c r="H216" i="3"/>
  <c r="G216" i="3"/>
  <c r="H215" i="3"/>
  <c r="G215" i="3"/>
  <c r="H214" i="3"/>
  <c r="G214" i="3"/>
  <c r="H213" i="3"/>
  <c r="G213" i="3"/>
  <c r="H212" i="3"/>
  <c r="G212" i="3"/>
  <c r="H211" i="3"/>
  <c r="G211" i="3"/>
  <c r="H210" i="3"/>
  <c r="G210" i="3"/>
  <c r="H209" i="3"/>
  <c r="G209" i="3"/>
  <c r="H208" i="3"/>
  <c r="G208" i="3"/>
  <c r="H207" i="3"/>
  <c r="G207" i="3"/>
  <c r="H206" i="3"/>
  <c r="G206" i="3"/>
  <c r="H205" i="3"/>
  <c r="G205" i="3"/>
  <c r="H204" i="3"/>
  <c r="G204" i="3"/>
  <c r="H203" i="3"/>
  <c r="G203" i="3"/>
  <c r="H202" i="3"/>
  <c r="G202" i="3"/>
  <c r="H201" i="3"/>
  <c r="G201" i="3"/>
  <c r="H200" i="3"/>
  <c r="G200" i="3"/>
  <c r="H199" i="3"/>
  <c r="G199" i="3"/>
  <c r="H198" i="3"/>
  <c r="G198" i="3"/>
  <c r="H197" i="3"/>
  <c r="G197" i="3"/>
  <c r="H196" i="3"/>
  <c r="G196" i="3"/>
  <c r="H195" i="3"/>
  <c r="G195" i="3"/>
  <c r="H194" i="3"/>
  <c r="G194" i="3"/>
  <c r="H193" i="3"/>
  <c r="G193" i="3"/>
  <c r="H192" i="3"/>
  <c r="G192" i="3"/>
  <c r="H191" i="3"/>
  <c r="G191" i="3"/>
  <c r="H190" i="3"/>
  <c r="G190" i="3"/>
  <c r="H189" i="3"/>
  <c r="G189" i="3"/>
  <c r="H188" i="3"/>
  <c r="G188" i="3"/>
  <c r="H187" i="3"/>
  <c r="G187" i="3"/>
  <c r="H186" i="3"/>
  <c r="G186" i="3"/>
  <c r="H185" i="3"/>
  <c r="G185" i="3"/>
  <c r="H184" i="3"/>
  <c r="G184" i="3"/>
  <c r="H183" i="3"/>
  <c r="G183" i="3"/>
  <c r="H182" i="3"/>
  <c r="G182" i="3"/>
  <c r="H181" i="3"/>
  <c r="G181" i="3"/>
  <c r="H180" i="3"/>
  <c r="G180" i="3"/>
  <c r="H179" i="3"/>
  <c r="G179" i="3"/>
  <c r="H178" i="3"/>
  <c r="G178" i="3"/>
  <c r="H177" i="3"/>
  <c r="G177" i="3"/>
  <c r="H176" i="3"/>
  <c r="G176" i="3"/>
  <c r="H175" i="3"/>
  <c r="G175" i="3"/>
  <c r="H174" i="3"/>
  <c r="G174" i="3"/>
  <c r="H173" i="3"/>
  <c r="G173" i="3"/>
  <c r="H172" i="3"/>
  <c r="G172" i="3"/>
  <c r="H171" i="3"/>
  <c r="G171" i="3"/>
  <c r="H170" i="3"/>
  <c r="G170" i="3"/>
  <c r="H169" i="3"/>
  <c r="G169" i="3"/>
  <c r="H168" i="3"/>
  <c r="G168" i="3"/>
  <c r="H167" i="3"/>
  <c r="G167" i="3"/>
  <c r="H166" i="3"/>
  <c r="G166" i="3"/>
  <c r="H165" i="3"/>
  <c r="G165" i="3"/>
  <c r="H164" i="3"/>
  <c r="G164" i="3"/>
  <c r="H163" i="3"/>
  <c r="G163" i="3"/>
  <c r="H162" i="3"/>
  <c r="G162" i="3"/>
  <c r="H161" i="3"/>
  <c r="G161" i="3"/>
  <c r="H160" i="3"/>
  <c r="G160" i="3"/>
  <c r="H159" i="3"/>
  <c r="G159" i="3"/>
  <c r="H158" i="3"/>
  <c r="G158" i="3"/>
  <c r="H157" i="3"/>
  <c r="G157" i="3"/>
  <c r="H156" i="3"/>
  <c r="G156" i="3"/>
  <c r="H155" i="3"/>
  <c r="G155" i="3"/>
  <c r="H154" i="3"/>
  <c r="G154" i="3"/>
  <c r="H153" i="3"/>
  <c r="G153" i="3"/>
  <c r="H152" i="3"/>
  <c r="G152" i="3"/>
  <c r="H151" i="3"/>
  <c r="G151" i="3"/>
  <c r="H150" i="3"/>
  <c r="G150" i="3"/>
  <c r="H149" i="3"/>
  <c r="G149" i="3"/>
  <c r="H148" i="3"/>
  <c r="G148" i="3"/>
  <c r="H147" i="3"/>
  <c r="G147" i="3"/>
  <c r="H146" i="3"/>
  <c r="G146" i="3"/>
  <c r="H145" i="3"/>
  <c r="G145" i="3"/>
  <c r="H144" i="3"/>
  <c r="G144" i="3"/>
  <c r="H143" i="3"/>
  <c r="G143" i="3"/>
  <c r="H142" i="3"/>
  <c r="G142" i="3"/>
  <c r="H141" i="3"/>
  <c r="G141" i="3"/>
  <c r="H140" i="3"/>
  <c r="G140" i="3"/>
  <c r="H139" i="3"/>
  <c r="G139" i="3"/>
  <c r="H138" i="3"/>
  <c r="G138" i="3"/>
  <c r="H137" i="3"/>
  <c r="G137" i="3"/>
  <c r="H136" i="3"/>
  <c r="G136" i="3"/>
  <c r="H135" i="3"/>
  <c r="G135" i="3"/>
  <c r="H134" i="3"/>
  <c r="G134" i="3"/>
  <c r="H133" i="3"/>
  <c r="G133" i="3"/>
  <c r="H132" i="3"/>
  <c r="G132" i="3"/>
  <c r="H131" i="3"/>
  <c r="G131" i="3"/>
  <c r="H130" i="3"/>
  <c r="G130" i="3"/>
  <c r="H129" i="3"/>
  <c r="G129" i="3"/>
  <c r="H128" i="3"/>
  <c r="G128" i="3"/>
  <c r="H127" i="3"/>
  <c r="G127" i="3"/>
  <c r="H126" i="3"/>
  <c r="G126" i="3"/>
  <c r="H125" i="3"/>
  <c r="G125" i="3"/>
  <c r="H124" i="3"/>
  <c r="G124" i="3"/>
  <c r="H123" i="3"/>
  <c r="G123" i="3"/>
  <c r="H122" i="3"/>
  <c r="G122" i="3"/>
  <c r="H121" i="3"/>
  <c r="G121" i="3"/>
  <c r="H120" i="3"/>
  <c r="G120" i="3"/>
  <c r="H119" i="3"/>
  <c r="G119" i="3"/>
  <c r="H118" i="3"/>
  <c r="G118" i="3"/>
  <c r="H117" i="3"/>
  <c r="G117" i="3"/>
  <c r="H116" i="3"/>
  <c r="G116" i="3"/>
  <c r="H115" i="3"/>
  <c r="G115" i="3"/>
  <c r="H114" i="3"/>
  <c r="G114" i="3"/>
  <c r="H113" i="3"/>
  <c r="G113" i="3"/>
  <c r="H112" i="3"/>
  <c r="G112" i="3"/>
  <c r="H111" i="3"/>
  <c r="G111" i="3"/>
  <c r="H110" i="3"/>
  <c r="G110" i="3"/>
  <c r="H109" i="3"/>
  <c r="G109" i="3"/>
  <c r="H108" i="3"/>
  <c r="G108" i="3"/>
  <c r="H107" i="3"/>
  <c r="G107" i="3"/>
  <c r="H106" i="3"/>
  <c r="G106" i="3"/>
  <c r="H105" i="3"/>
  <c r="G105" i="3"/>
  <c r="H104" i="3"/>
  <c r="G104" i="3"/>
  <c r="H103" i="3"/>
  <c r="G103" i="3"/>
  <c r="H102" i="3"/>
  <c r="G102" i="3"/>
  <c r="H101" i="3"/>
  <c r="G101" i="3"/>
  <c r="H100" i="3"/>
  <c r="G100" i="3"/>
  <c r="H99" i="3"/>
  <c r="G99" i="3"/>
  <c r="H98" i="3"/>
  <c r="G98" i="3"/>
  <c r="H97" i="3"/>
  <c r="G97" i="3"/>
  <c r="H96" i="3"/>
  <c r="G96" i="3"/>
  <c r="H95" i="3"/>
  <c r="G95" i="3"/>
  <c r="H94" i="3"/>
  <c r="G94" i="3"/>
  <c r="H93" i="3"/>
  <c r="G93" i="3"/>
  <c r="H92" i="3"/>
  <c r="G92" i="3"/>
  <c r="H91" i="3"/>
  <c r="G91" i="3"/>
  <c r="H90" i="3"/>
  <c r="G90" i="3"/>
  <c r="H89" i="3"/>
  <c r="G89" i="3"/>
  <c r="H88" i="3"/>
  <c r="G88" i="3"/>
  <c r="H87" i="3"/>
  <c r="G87" i="3"/>
  <c r="H86" i="3"/>
  <c r="G86" i="3"/>
  <c r="H85" i="3"/>
  <c r="G85" i="3"/>
  <c r="H84" i="3"/>
  <c r="G84" i="3"/>
  <c r="H83" i="3"/>
  <c r="G83" i="3"/>
  <c r="H82" i="3"/>
  <c r="G82" i="3"/>
  <c r="H81" i="3"/>
  <c r="G81" i="3"/>
  <c r="H80" i="3"/>
  <c r="G80" i="3"/>
  <c r="H79" i="3"/>
  <c r="G79" i="3"/>
  <c r="H78" i="3"/>
  <c r="G78" i="3"/>
  <c r="H77" i="3"/>
  <c r="G77" i="3"/>
  <c r="H76" i="3"/>
  <c r="G76" i="3"/>
  <c r="H75" i="3"/>
  <c r="G75" i="3"/>
  <c r="H74" i="3"/>
  <c r="G74" i="3"/>
  <c r="H73" i="3"/>
  <c r="G73" i="3"/>
  <c r="H72" i="3"/>
  <c r="G72" i="3"/>
  <c r="H71" i="3"/>
  <c r="G71" i="3"/>
  <c r="H70" i="3"/>
  <c r="G70" i="3"/>
  <c r="H69" i="3"/>
  <c r="G69" i="3"/>
  <c r="H68" i="3"/>
  <c r="G68" i="3"/>
  <c r="H67" i="3"/>
  <c r="G67" i="3"/>
  <c r="H66" i="3"/>
  <c r="G66" i="3"/>
  <c r="H65" i="3"/>
  <c r="G65" i="3"/>
  <c r="H64" i="3"/>
  <c r="G64" i="3"/>
  <c r="H63" i="3"/>
  <c r="G63" i="3"/>
  <c r="H62" i="3"/>
  <c r="G62" i="3"/>
  <c r="H61" i="3"/>
  <c r="G61" i="3"/>
  <c r="H60" i="3"/>
  <c r="G60" i="3"/>
  <c r="H59" i="3"/>
  <c r="G59" i="3"/>
  <c r="H58" i="3"/>
  <c r="G58" i="3"/>
  <c r="H57" i="3"/>
  <c r="G57" i="3"/>
  <c r="H56" i="3"/>
  <c r="G56" i="3"/>
  <c r="H55" i="3"/>
  <c r="G55" i="3"/>
  <c r="H54" i="3"/>
  <c r="G54" i="3"/>
  <c r="H53" i="3"/>
  <c r="G53" i="3"/>
  <c r="H52" i="3"/>
  <c r="G52" i="3"/>
  <c r="H51" i="3"/>
  <c r="G51" i="3"/>
  <c r="H50" i="3"/>
  <c r="G50" i="3"/>
  <c r="H49" i="3"/>
  <c r="G49" i="3"/>
  <c r="H48" i="3"/>
  <c r="G48" i="3"/>
  <c r="H47" i="3"/>
  <c r="G47" i="3"/>
  <c r="H46" i="3"/>
  <c r="G46" i="3"/>
  <c r="H45" i="3"/>
  <c r="G45" i="3"/>
  <c r="H44" i="3"/>
  <c r="G44" i="3"/>
  <c r="H43" i="3"/>
  <c r="G43" i="3"/>
  <c r="H42" i="3"/>
  <c r="G42" i="3"/>
  <c r="H41" i="3"/>
  <c r="G41" i="3"/>
  <c r="H40" i="3"/>
  <c r="G40" i="3"/>
  <c r="H39" i="3"/>
  <c r="G39" i="3"/>
  <c r="H38" i="3"/>
  <c r="G38" i="3"/>
  <c r="H37" i="3"/>
  <c r="G37" i="3"/>
  <c r="H36" i="3"/>
  <c r="G36" i="3"/>
  <c r="H35" i="3"/>
  <c r="G35" i="3"/>
  <c r="H34" i="3"/>
  <c r="G34" i="3"/>
  <c r="H33" i="3"/>
  <c r="G33" i="3"/>
  <c r="H32" i="3"/>
  <c r="G32" i="3"/>
  <c r="H31" i="3"/>
  <c r="G31" i="3"/>
  <c r="H30" i="3"/>
  <c r="G30" i="3"/>
  <c r="H29" i="3"/>
  <c r="G29" i="3"/>
  <c r="H28" i="3"/>
  <c r="G28" i="3"/>
  <c r="H27" i="3"/>
  <c r="G27" i="3"/>
  <c r="H26" i="3"/>
  <c r="G26" i="3"/>
  <c r="H25" i="3"/>
  <c r="G25" i="3"/>
  <c r="H24" i="3"/>
  <c r="G24" i="3"/>
  <c r="H23" i="3"/>
  <c r="G23" i="3"/>
  <c r="H22" i="3"/>
  <c r="G22" i="3"/>
  <c r="H21" i="3"/>
  <c r="G21" i="3"/>
  <c r="H20" i="3"/>
  <c r="G20" i="3"/>
  <c r="H19" i="3"/>
  <c r="G19" i="3"/>
  <c r="H18" i="3"/>
  <c r="G18" i="3"/>
  <c r="H17" i="3"/>
  <c r="D24" i="5" s="1"/>
  <c r="G17" i="3"/>
  <c r="H16" i="3"/>
  <c r="G16" i="3"/>
  <c r="H15" i="3"/>
  <c r="G15" i="3"/>
  <c r="H14" i="3"/>
  <c r="G14" i="3"/>
  <c r="H13" i="3"/>
  <c r="G13" i="3"/>
  <c r="H12" i="3"/>
  <c r="G12" i="3"/>
  <c r="H11" i="3"/>
  <c r="G11" i="3"/>
  <c r="H10" i="3"/>
  <c r="G10" i="3"/>
  <c r="H9" i="3"/>
  <c r="G9" i="3"/>
  <c r="H8" i="3"/>
  <c r="G8" i="3"/>
  <c r="H7" i="3"/>
  <c r="D23" i="5" s="1"/>
  <c r="G7" i="3"/>
  <c r="H6" i="3"/>
  <c r="G6" i="3"/>
  <c r="H5" i="3"/>
  <c r="G5" i="3"/>
  <c r="H4" i="3"/>
  <c r="G4" i="3"/>
  <c r="E209" i="4" l="1"/>
  <c r="N209" i="4"/>
  <c r="O209" i="4" s="1"/>
  <c r="L209" i="4"/>
  <c r="K209" i="4"/>
  <c r="D209" i="4"/>
  <c r="F224" i="4"/>
  <c r="E224" i="4"/>
  <c r="D224" i="4"/>
  <c r="G224" i="4"/>
  <c r="I233" i="4"/>
  <c r="N233" i="4"/>
  <c r="O233" i="4" s="1"/>
  <c r="F233" i="4"/>
  <c r="J233" i="4"/>
  <c r="G233" i="4"/>
  <c r="E233" i="4"/>
  <c r="D233" i="4"/>
  <c r="G262" i="4"/>
  <c r="J262" i="4"/>
  <c r="K262" i="4"/>
  <c r="L262" i="4"/>
  <c r="I262" i="4"/>
  <c r="C262" i="4"/>
  <c r="F105" i="4"/>
  <c r="H174" i="4"/>
  <c r="C174" i="4"/>
  <c r="B174" i="4"/>
  <c r="I174" i="4"/>
  <c r="C209" i="4"/>
  <c r="H224" i="4"/>
  <c r="E234" i="4"/>
  <c r="F234" i="4"/>
  <c r="D234" i="4"/>
  <c r="B234" i="4"/>
  <c r="K234" i="4"/>
  <c r="E262" i="4"/>
  <c r="N282" i="4"/>
  <c r="O282" i="4" s="1"/>
  <c r="L282" i="4"/>
  <c r="D45" i="5"/>
  <c r="B45" i="5"/>
  <c r="D106" i="5"/>
  <c r="F209" i="4"/>
  <c r="K218" i="4"/>
  <c r="J218" i="4"/>
  <c r="N218" i="4"/>
  <c r="O218" i="4" s="1"/>
  <c r="L218" i="4"/>
  <c r="I218" i="4"/>
  <c r="D218" i="4"/>
  <c r="I224" i="4"/>
  <c r="F262" i="4"/>
  <c r="C45" i="5"/>
  <c r="B235" i="5"/>
  <c r="N7" i="4"/>
  <c r="O7" i="4" s="1"/>
  <c r="D12" i="4"/>
  <c r="N24" i="4"/>
  <c r="O24" i="4" s="1"/>
  <c r="C50" i="4"/>
  <c r="F50" i="4"/>
  <c r="I90" i="4"/>
  <c r="H107" i="4"/>
  <c r="G218" i="4"/>
  <c r="K278" i="4"/>
  <c r="N278" i="4"/>
  <c r="O278" i="4" s="1"/>
  <c r="I285" i="4"/>
  <c r="C285" i="4"/>
  <c r="B285" i="4"/>
  <c r="D295" i="4"/>
  <c r="C295" i="4"/>
  <c r="B295" i="4"/>
  <c r="E295" i="4"/>
  <c r="B301" i="4"/>
  <c r="N301" i="4"/>
  <c r="O301" i="4" s="1"/>
  <c r="L301" i="4"/>
  <c r="K301" i="4"/>
  <c r="I301" i="4"/>
  <c r="H301" i="4"/>
  <c r="G301" i="4"/>
  <c r="F301" i="4"/>
  <c r="E301" i="4"/>
  <c r="D301" i="4"/>
  <c r="C301" i="4"/>
  <c r="B35" i="5"/>
  <c r="D93" i="5"/>
  <c r="B156" i="5"/>
  <c r="C156" i="5"/>
  <c r="D204" i="5"/>
  <c r="B295" i="5"/>
  <c r="L51" i="4"/>
  <c r="I51" i="4"/>
  <c r="H51" i="4"/>
  <c r="G51" i="4"/>
  <c r="F51" i="4"/>
  <c r="E51" i="4"/>
  <c r="H64" i="4"/>
  <c r="N64" i="4"/>
  <c r="O64" i="4" s="1"/>
  <c r="J64" i="4"/>
  <c r="L64" i="4"/>
  <c r="F64" i="4"/>
  <c r="K64" i="4"/>
  <c r="D64" i="4"/>
  <c r="K83" i="4"/>
  <c r="N83" i="4"/>
  <c r="O83" i="4" s="1"/>
  <c r="L83" i="4"/>
  <c r="I83" i="4"/>
  <c r="H83" i="4"/>
  <c r="G83" i="4"/>
  <c r="B83" i="4"/>
  <c r="L90" i="4"/>
  <c r="J117" i="4"/>
  <c r="I117" i="4"/>
  <c r="H117" i="4"/>
  <c r="G117" i="4"/>
  <c r="K117" i="4"/>
  <c r="B137" i="4"/>
  <c r="E146" i="4"/>
  <c r="D146" i="4"/>
  <c r="C146" i="4"/>
  <c r="F146" i="4"/>
  <c r="K177" i="4"/>
  <c r="H218" i="4"/>
  <c r="D279" i="4"/>
  <c r="K279" i="4"/>
  <c r="N279" i="4"/>
  <c r="O279" i="4" s="1"/>
  <c r="L279" i="4"/>
  <c r="J279" i="4"/>
  <c r="H279" i="4"/>
  <c r="H295" i="4"/>
  <c r="J301" i="4"/>
  <c r="D35" i="5"/>
  <c r="B191" i="5"/>
  <c r="D191" i="5"/>
  <c r="D295" i="5"/>
  <c r="J165" i="4"/>
  <c r="L165" i="4"/>
  <c r="G165" i="4"/>
  <c r="K165" i="4"/>
  <c r="I165" i="4"/>
  <c r="H165" i="4"/>
  <c r="E165" i="4"/>
  <c r="G8" i="4"/>
  <c r="K51" i="4"/>
  <c r="C64" i="4"/>
  <c r="I91" i="4"/>
  <c r="L91" i="4"/>
  <c r="K91" i="4"/>
  <c r="N117" i="4"/>
  <c r="O117" i="4" s="1"/>
  <c r="K137" i="4"/>
  <c r="G146" i="4"/>
  <c r="L226" i="4"/>
  <c r="I226" i="4"/>
  <c r="C279" i="4"/>
  <c r="J295" i="4"/>
  <c r="B13" i="5"/>
  <c r="C191" i="5"/>
  <c r="E12" i="4"/>
  <c r="N12" i="4"/>
  <c r="O12" i="4" s="1"/>
  <c r="K12" i="4"/>
  <c r="H12" i="4"/>
  <c r="G12" i="4"/>
  <c r="F12" i="4"/>
  <c r="C12" i="4"/>
  <c r="I12" i="4" s="1"/>
  <c r="F293" i="4"/>
  <c r="E293" i="4"/>
  <c r="I259" i="4"/>
  <c r="N259" i="4"/>
  <c r="O259" i="4" s="1"/>
  <c r="L259" i="4"/>
  <c r="K259" i="4"/>
  <c r="J259" i="4"/>
  <c r="H259" i="4"/>
  <c r="C259" i="4"/>
  <c r="K295" i="4"/>
  <c r="F138" i="4"/>
  <c r="N138" i="4"/>
  <c r="O138" i="4" s="1"/>
  <c r="L138" i="4"/>
  <c r="J138" i="4"/>
  <c r="C138" i="4"/>
  <c r="I138" i="4"/>
  <c r="D138" i="4"/>
  <c r="H138" i="4"/>
  <c r="G138" i="4"/>
  <c r="B138" i="4"/>
  <c r="F204" i="4"/>
  <c r="D259" i="4"/>
  <c r="N287" i="4"/>
  <c r="O287" i="4" s="1"/>
  <c r="L287" i="4"/>
  <c r="K287" i="4"/>
  <c r="J287" i="4"/>
  <c r="C287" i="4"/>
  <c r="L296" i="4"/>
  <c r="N296" i="4"/>
  <c r="O296" i="4" s="1"/>
  <c r="K296" i="4"/>
  <c r="J296" i="4"/>
  <c r="D296" i="4"/>
  <c r="C96" i="5"/>
  <c r="D285" i="5"/>
  <c r="K107" i="4"/>
  <c r="L107" i="4"/>
  <c r="B165" i="4"/>
  <c r="H204" i="4"/>
  <c r="E259" i="4"/>
  <c r="B314" i="5"/>
  <c r="D314" i="5"/>
  <c r="C314" i="5"/>
  <c r="B54" i="4"/>
  <c r="K54" i="4"/>
  <c r="N54" i="4"/>
  <c r="O54" i="4" s="1"/>
  <c r="L54" i="4"/>
  <c r="J54" i="4"/>
  <c r="I54" i="4"/>
  <c r="E54" i="4"/>
  <c r="K138" i="4"/>
  <c r="N41" i="4"/>
  <c r="O41" i="4" s="1"/>
  <c r="C54" i="4"/>
  <c r="I72" i="4"/>
  <c r="N72" i="4"/>
  <c r="O72" i="4" s="1"/>
  <c r="L72" i="4"/>
  <c r="J72" i="4"/>
  <c r="H72" i="4"/>
  <c r="F205" i="4"/>
  <c r="G205" i="4"/>
  <c r="E205" i="4"/>
  <c r="F259" i="4"/>
  <c r="D287" i="4"/>
  <c r="H296" i="4"/>
  <c r="D54" i="4"/>
  <c r="C68" i="4"/>
  <c r="N68" i="4"/>
  <c r="O68" i="4" s="1"/>
  <c r="L68" i="4"/>
  <c r="K68" i="4"/>
  <c r="J68" i="4"/>
  <c r="F68" i="4"/>
  <c r="I148" i="4"/>
  <c r="L148" i="4"/>
  <c r="H156" i="4"/>
  <c r="K156" i="4"/>
  <c r="G156" i="4"/>
  <c r="F156" i="4"/>
  <c r="E156" i="4"/>
  <c r="D156" i="4"/>
  <c r="C156" i="4"/>
  <c r="D205" i="4"/>
  <c r="E287" i="4"/>
  <c r="I296" i="4"/>
  <c r="C93" i="5"/>
  <c r="F28" i="4"/>
  <c r="E28" i="4"/>
  <c r="D28" i="4"/>
  <c r="G28" i="4"/>
  <c r="F54" i="4"/>
  <c r="D68" i="4"/>
  <c r="H141" i="4"/>
  <c r="I141" i="4"/>
  <c r="B193" i="4"/>
  <c r="H193" i="4"/>
  <c r="I287" i="4"/>
  <c r="K303" i="4"/>
  <c r="G303" i="4"/>
  <c r="E303" i="4"/>
  <c r="D303" i="4"/>
  <c r="B287" i="5"/>
  <c r="G54" i="4"/>
  <c r="L134" i="4"/>
  <c r="N134" i="4"/>
  <c r="O134" i="4" s="1"/>
  <c r="J134" i="4"/>
  <c r="C204" i="5"/>
  <c r="K35" i="4"/>
  <c r="N35" i="4"/>
  <c r="O35" i="4" s="1"/>
  <c r="L35" i="4"/>
  <c r="J95" i="4"/>
  <c r="N95" i="4"/>
  <c r="O95" i="4" s="1"/>
  <c r="D258" i="5"/>
  <c r="C258" i="5"/>
  <c r="B273" i="5"/>
  <c r="D273" i="5"/>
  <c r="C24" i="4"/>
  <c r="C45" i="4"/>
  <c r="F45" i="4"/>
  <c r="E45" i="4"/>
  <c r="L95" i="4"/>
  <c r="H194" i="4"/>
  <c r="B166" i="5"/>
  <c r="D166" i="5"/>
  <c r="C166" i="5"/>
  <c r="B258" i="5"/>
  <c r="C273" i="5"/>
  <c r="E29" i="4"/>
  <c r="N29" i="4"/>
  <c r="O29" i="4" s="1"/>
  <c r="L29" i="4"/>
  <c r="F29" i="4"/>
  <c r="K21" i="4"/>
  <c r="H29" i="4"/>
  <c r="N88" i="4"/>
  <c r="O88" i="4" s="1"/>
  <c r="L88" i="4"/>
  <c r="K88" i="4"/>
  <c r="I88" i="4"/>
  <c r="H88" i="4"/>
  <c r="E88" i="4"/>
  <c r="D88" i="4"/>
  <c r="G88" i="4"/>
  <c r="F88" i="4"/>
  <c r="C88" i="4"/>
  <c r="C96" i="4"/>
  <c r="E125" i="4"/>
  <c r="D125" i="4"/>
  <c r="B125" i="4"/>
  <c r="L125" i="4"/>
  <c r="F125" i="4"/>
  <c r="K141" i="4"/>
  <c r="K214" i="4"/>
  <c r="F214" i="4"/>
  <c r="C214" i="4"/>
  <c r="H232" i="4"/>
  <c r="L23" i="4"/>
  <c r="F34" i="4"/>
  <c r="N52" i="4"/>
  <c r="O52" i="4" s="1"/>
  <c r="E66" i="4"/>
  <c r="L104" i="4"/>
  <c r="G183" i="4"/>
  <c r="G211" i="4"/>
  <c r="E221" i="4"/>
  <c r="H115" i="4"/>
  <c r="H212" i="4"/>
  <c r="F267" i="4"/>
  <c r="E275" i="4"/>
  <c r="J290" i="4"/>
  <c r="E223" i="4"/>
  <c r="I275" i="4"/>
  <c r="D29" i="5"/>
  <c r="D9" i="4"/>
  <c r="B23" i="4"/>
  <c r="G26" i="4"/>
  <c r="B36" i="4"/>
  <c r="D43" i="4"/>
  <c r="C92" i="4"/>
  <c r="H98" i="4"/>
  <c r="B104" i="4"/>
  <c r="K115" i="4"/>
  <c r="E123" i="4"/>
  <c r="E128" i="4"/>
  <c r="E173" i="4"/>
  <c r="F180" i="4"/>
  <c r="N212" i="4"/>
  <c r="O212" i="4" s="1"/>
  <c r="F223" i="4"/>
  <c r="B227" i="4"/>
  <c r="J238" i="4"/>
  <c r="B248" i="4"/>
  <c r="E252" i="4"/>
  <c r="J275" i="4"/>
  <c r="L283" i="4"/>
  <c r="B294" i="4"/>
  <c r="B63" i="5"/>
  <c r="B73" i="5"/>
  <c r="C86" i="5"/>
  <c r="B222" i="5"/>
  <c r="D248" i="5"/>
  <c r="B289" i="5"/>
  <c r="J115" i="4"/>
  <c r="E9" i="4"/>
  <c r="C23" i="4"/>
  <c r="L26" i="4"/>
  <c r="C36" i="4"/>
  <c r="E43" i="4"/>
  <c r="D92" i="4"/>
  <c r="I98" i="4"/>
  <c r="C104" i="4"/>
  <c r="L115" i="4"/>
  <c r="H123" i="4"/>
  <c r="F128" i="4"/>
  <c r="J173" i="4"/>
  <c r="H180" i="4"/>
  <c r="C189" i="4"/>
  <c r="C206" i="4"/>
  <c r="F210" i="4"/>
  <c r="G223" i="4"/>
  <c r="D227" i="4"/>
  <c r="F252" i="4"/>
  <c r="C258" i="4"/>
  <c r="K275" i="4"/>
  <c r="D291" i="4"/>
  <c r="H294" i="4"/>
  <c r="C63" i="5"/>
  <c r="D73" i="5"/>
  <c r="D86" i="5"/>
  <c r="C141" i="5"/>
  <c r="B154" i="5"/>
  <c r="B210" i="5"/>
  <c r="B237" i="5"/>
  <c r="B264" i="5"/>
  <c r="D289" i="5"/>
  <c r="C316" i="5"/>
  <c r="B43" i="4"/>
  <c r="D123" i="4"/>
  <c r="C173" i="4"/>
  <c r="B180" i="4"/>
  <c r="I197" i="4"/>
  <c r="B252" i="4"/>
  <c r="F257" i="4"/>
  <c r="L267" i="4"/>
  <c r="D98" i="5"/>
  <c r="F9" i="4"/>
  <c r="D23" i="4"/>
  <c r="N26" i="4"/>
  <c r="O26" i="4" s="1"/>
  <c r="B69" i="4"/>
  <c r="I92" i="4"/>
  <c r="J98" i="4"/>
  <c r="D104" i="4"/>
  <c r="E110" i="4"/>
  <c r="N115" i="4"/>
  <c r="O115" i="4" s="1"/>
  <c r="G128" i="4"/>
  <c r="B132" i="4"/>
  <c r="B136" i="4"/>
  <c r="L173" i="4"/>
  <c r="D189" i="4"/>
  <c r="J199" i="4"/>
  <c r="D206" i="4"/>
  <c r="G210" i="4"/>
  <c r="C213" i="4"/>
  <c r="H223" i="4"/>
  <c r="H227" i="4"/>
  <c r="G252" i="4"/>
  <c r="D258" i="4"/>
  <c r="E291" i="4"/>
  <c r="K294" i="4"/>
  <c r="B297" i="4"/>
  <c r="E304" i="4"/>
  <c r="C51" i="5"/>
  <c r="C129" i="5"/>
  <c r="C154" i="5"/>
  <c r="B197" i="5"/>
  <c r="C264" i="5"/>
  <c r="B277" i="5"/>
  <c r="C248" i="5"/>
  <c r="H9" i="4"/>
  <c r="E23" i="4"/>
  <c r="C69" i="4"/>
  <c r="J92" i="4"/>
  <c r="K98" i="4"/>
  <c r="E104" i="4"/>
  <c r="C132" i="4"/>
  <c r="C136" i="4"/>
  <c r="E206" i="4"/>
  <c r="J210" i="4"/>
  <c r="K223" i="4"/>
  <c r="E258" i="4"/>
  <c r="F291" i="4"/>
  <c r="N92" i="4"/>
  <c r="O92" i="4" s="1"/>
  <c r="H104" i="4"/>
  <c r="H23" i="4"/>
  <c r="D34" i="4"/>
  <c r="K52" i="4"/>
  <c r="C66" i="4"/>
  <c r="I104" i="4"/>
  <c r="C183" i="4"/>
  <c r="C211" i="4"/>
  <c r="B221" i="4"/>
  <c r="I271" i="4"/>
  <c r="C281" i="4"/>
  <c r="B292" i="4"/>
  <c r="B90" i="5"/>
  <c r="C104" i="5"/>
  <c r="G23" i="4"/>
  <c r="E34" i="4"/>
  <c r="L52" i="4"/>
  <c r="D66" i="4"/>
  <c r="N93" i="4"/>
  <c r="O93" i="4" s="1"/>
  <c r="K110" i="4"/>
  <c r="H132" i="4"/>
  <c r="J136" i="4"/>
  <c r="B158" i="4"/>
  <c r="B202" i="4"/>
  <c r="L206" i="4"/>
  <c r="F211" i="4"/>
  <c r="D221" i="4"/>
  <c r="I258" i="4"/>
  <c r="J265" i="4"/>
  <c r="D281" i="4"/>
  <c r="D292" i="4"/>
  <c r="B29" i="5"/>
  <c r="B78" i="5"/>
  <c r="C90" i="5"/>
  <c r="D104" i="5"/>
  <c r="D214" i="5"/>
  <c r="B227" i="5"/>
  <c r="B254" i="5"/>
  <c r="C281" i="5"/>
  <c r="B292" i="5"/>
  <c r="K43" i="4"/>
  <c r="N43" i="4"/>
  <c r="O43" i="4" s="1"/>
  <c r="I43" i="4"/>
  <c r="C43" i="4"/>
  <c r="H131" i="4"/>
  <c r="I131" i="4"/>
  <c r="N131" i="4"/>
  <c r="O131" i="4" s="1"/>
  <c r="L131" i="4"/>
  <c r="K131" i="4"/>
  <c r="J131" i="4"/>
  <c r="G131" i="4"/>
  <c r="F131" i="4"/>
  <c r="E131" i="4"/>
  <c r="K213" i="4"/>
  <c r="D213" i="4"/>
  <c r="E213" i="4"/>
  <c r="C120" i="5"/>
  <c r="B120" i="5"/>
  <c r="D120" i="5"/>
  <c r="C168" i="4"/>
  <c r="N168" i="4"/>
  <c r="O168" i="4" s="1"/>
  <c r="K168" i="4"/>
  <c r="E168" i="4"/>
  <c r="N38" i="4"/>
  <c r="O38" i="4" s="1"/>
  <c r="L38" i="4"/>
  <c r="K38" i="4"/>
  <c r="J38" i="4"/>
  <c r="I38" i="4"/>
  <c r="G38" i="4"/>
  <c r="F38" i="4"/>
  <c r="C38" i="4"/>
  <c r="K74" i="4"/>
  <c r="N74" i="4"/>
  <c r="O74" i="4" s="1"/>
  <c r="L74" i="4"/>
  <c r="L112" i="4"/>
  <c r="K112" i="4"/>
  <c r="J112" i="4"/>
  <c r="I112" i="4"/>
  <c r="E167" i="4"/>
  <c r="N167" i="4"/>
  <c r="O167" i="4" s="1"/>
  <c r="L167" i="4"/>
  <c r="K167" i="4"/>
  <c r="J167" i="4"/>
  <c r="I167" i="4"/>
  <c r="H167" i="4"/>
  <c r="G167" i="4"/>
  <c r="F167" i="4"/>
  <c r="C167" i="4"/>
  <c r="N181" i="4"/>
  <c r="O181" i="4" s="1"/>
  <c r="L181" i="4"/>
  <c r="K181" i="4"/>
  <c r="J181" i="4"/>
  <c r="H181" i="4"/>
  <c r="F181" i="4"/>
  <c r="J195" i="4"/>
  <c r="H195" i="4"/>
  <c r="C195" i="4"/>
  <c r="B195" i="4"/>
  <c r="N195" i="4"/>
  <c r="O195" i="4" s="1"/>
  <c r="L195" i="4"/>
  <c r="I195" i="4"/>
  <c r="L264" i="4"/>
  <c r="C264" i="4"/>
  <c r="B264" i="4"/>
  <c r="F264" i="4"/>
  <c r="B38" i="4"/>
  <c r="L67" i="4"/>
  <c r="K67" i="4"/>
  <c r="J74" i="4"/>
  <c r="D175" i="4"/>
  <c r="K175" i="4"/>
  <c r="D181" i="4"/>
  <c r="D195" i="4"/>
  <c r="D264" i="4"/>
  <c r="H268" i="4"/>
  <c r="N268" i="4"/>
  <c r="O268" i="4" s="1"/>
  <c r="L268" i="4"/>
  <c r="K268" i="4"/>
  <c r="J268" i="4"/>
  <c r="I268" i="4"/>
  <c r="F268" i="4"/>
  <c r="E268" i="4"/>
  <c r="N18" i="4"/>
  <c r="O18" i="4" s="1"/>
  <c r="L18" i="4"/>
  <c r="I18" i="4"/>
  <c r="C18" i="4"/>
  <c r="D38" i="4"/>
  <c r="F48" i="4"/>
  <c r="E48" i="4"/>
  <c r="D48" i="4"/>
  <c r="C48" i="4"/>
  <c r="B48" i="4"/>
  <c r="J48" i="4"/>
  <c r="I58" i="4"/>
  <c r="H58" i="4"/>
  <c r="G58" i="4"/>
  <c r="F58" i="4"/>
  <c r="E58" i="4"/>
  <c r="C58" i="4"/>
  <c r="B58" i="4"/>
  <c r="N58" i="4"/>
  <c r="O58" i="4" s="1"/>
  <c r="C67" i="4"/>
  <c r="C75" i="4"/>
  <c r="G75" i="4"/>
  <c r="F75" i="4"/>
  <c r="E75" i="4"/>
  <c r="D75" i="4"/>
  <c r="B75" i="4"/>
  <c r="K75" i="4"/>
  <c r="K97" i="4"/>
  <c r="E97" i="4"/>
  <c r="N99" i="4"/>
  <c r="O99" i="4" s="1"/>
  <c r="K99" i="4"/>
  <c r="J99" i="4"/>
  <c r="I99" i="4"/>
  <c r="E99" i="4"/>
  <c r="N108" i="4"/>
  <c r="O108" i="4" s="1"/>
  <c r="L108" i="4"/>
  <c r="K108" i="4"/>
  <c r="J108" i="4"/>
  <c r="I108" i="4"/>
  <c r="F108" i="4"/>
  <c r="N118" i="4"/>
  <c r="O118" i="4" s="1"/>
  <c r="L118" i="4"/>
  <c r="K118" i="4"/>
  <c r="J118" i="4"/>
  <c r="I118" i="4"/>
  <c r="H118" i="4"/>
  <c r="G118" i="4"/>
  <c r="D118" i="4"/>
  <c r="D167" i="4"/>
  <c r="C171" i="4"/>
  <c r="E181" i="4"/>
  <c r="E195" i="4"/>
  <c r="E264" i="4"/>
  <c r="B268" i="4"/>
  <c r="B18" i="4"/>
  <c r="E38" i="4"/>
  <c r="F43" i="4"/>
  <c r="G48" i="4"/>
  <c r="N55" i="4"/>
  <c r="O55" i="4" s="1"/>
  <c r="D55" i="4"/>
  <c r="D58" i="4"/>
  <c r="N67" i="4"/>
  <c r="O67" i="4" s="1"/>
  <c r="H75" i="4"/>
  <c r="B97" i="4"/>
  <c r="B99" i="4"/>
  <c r="B108" i="4"/>
  <c r="B118" i="4"/>
  <c r="K172" i="4"/>
  <c r="J172" i="4"/>
  <c r="N172" i="4"/>
  <c r="O172" i="4" s="1"/>
  <c r="I172" i="4"/>
  <c r="I9" i="4"/>
  <c r="J9" i="4" s="1"/>
  <c r="D18" i="4"/>
  <c r="H38" i="4"/>
  <c r="G43" i="4"/>
  <c r="H48" i="4"/>
  <c r="J58" i="4"/>
  <c r="K63" i="4"/>
  <c r="B63" i="4"/>
  <c r="I75" i="4"/>
  <c r="C97" i="4"/>
  <c r="C99" i="4"/>
  <c r="C108" i="4"/>
  <c r="C118" i="4"/>
  <c r="C147" i="4"/>
  <c r="D147" i="4"/>
  <c r="B168" i="4"/>
  <c r="B172" i="4"/>
  <c r="G195" i="4"/>
  <c r="C208" i="4"/>
  <c r="D268" i="4"/>
  <c r="E18" i="4"/>
  <c r="H43" i="4"/>
  <c r="I48" i="4"/>
  <c r="K58" i="4"/>
  <c r="C63" i="4"/>
  <c r="J75" i="4"/>
  <c r="F97" i="4"/>
  <c r="F99" i="4"/>
  <c r="D108" i="4"/>
  <c r="E118" i="4"/>
  <c r="I147" i="4"/>
  <c r="D168" i="4"/>
  <c r="D172" i="4"/>
  <c r="K195" i="4"/>
  <c r="B205" i="4"/>
  <c r="N205" i="4"/>
  <c r="O205" i="4" s="1"/>
  <c r="L205" i="4"/>
  <c r="K205" i="4"/>
  <c r="I205" i="4"/>
  <c r="C205" i="4"/>
  <c r="F208" i="4"/>
  <c r="G268" i="4"/>
  <c r="L75" i="4"/>
  <c r="K80" i="4"/>
  <c r="J80" i="4"/>
  <c r="I80" i="4"/>
  <c r="G80" i="4"/>
  <c r="F80" i="4"/>
  <c r="C80" i="4"/>
  <c r="G97" i="4"/>
  <c r="H99" i="4"/>
  <c r="E108" i="4"/>
  <c r="F118" i="4"/>
  <c r="F168" i="4"/>
  <c r="F172" i="4"/>
  <c r="G178" i="4"/>
  <c r="E178" i="4"/>
  <c r="N178" i="4"/>
  <c r="O178" i="4" s="1"/>
  <c r="L178" i="4"/>
  <c r="J178" i="4"/>
  <c r="B178" i="4"/>
  <c r="K208" i="4"/>
  <c r="G215" i="4"/>
  <c r="E215" i="4"/>
  <c r="N215" i="4"/>
  <c r="O215" i="4" s="1"/>
  <c r="K215" i="4"/>
  <c r="C215" i="4"/>
  <c r="C246" i="4"/>
  <c r="N246" i="4"/>
  <c r="O246" i="4" s="1"/>
  <c r="K246" i="4"/>
  <c r="I246" i="4"/>
  <c r="H246" i="4"/>
  <c r="B246" i="4"/>
  <c r="G18" i="4"/>
  <c r="L43" i="4"/>
  <c r="L48" i="4"/>
  <c r="N75" i="4"/>
  <c r="O75" i="4" s="1"/>
  <c r="B80" i="4"/>
  <c r="H97" i="4"/>
  <c r="G108" i="4"/>
  <c r="G168" i="4"/>
  <c r="G172" i="4"/>
  <c r="C178" i="4"/>
  <c r="B215" i="4"/>
  <c r="D246" i="4"/>
  <c r="D229" i="5"/>
  <c r="C229" i="5"/>
  <c r="B229" i="5"/>
  <c r="H18" i="4"/>
  <c r="N40" i="4"/>
  <c r="O40" i="4" s="1"/>
  <c r="L40" i="4"/>
  <c r="J40" i="4"/>
  <c r="I40" i="4"/>
  <c r="F40" i="4"/>
  <c r="H44" i="4"/>
  <c r="D44" i="4"/>
  <c r="N48" i="4"/>
  <c r="O48" i="4" s="1"/>
  <c r="K59" i="4"/>
  <c r="J59" i="4"/>
  <c r="E59" i="4"/>
  <c r="D80" i="4"/>
  <c r="N87" i="4"/>
  <c r="O87" i="4" s="1"/>
  <c r="L87" i="4"/>
  <c r="J87" i="4"/>
  <c r="I87" i="4"/>
  <c r="F87" i="4"/>
  <c r="I97" i="4"/>
  <c r="H108" i="4"/>
  <c r="N120" i="4"/>
  <c r="O120" i="4" s="1"/>
  <c r="L120" i="4"/>
  <c r="H168" i="4"/>
  <c r="L172" i="4"/>
  <c r="D178" i="4"/>
  <c r="D215" i="4"/>
  <c r="E246" i="4"/>
  <c r="B7" i="4"/>
  <c r="J18" i="4"/>
  <c r="L32" i="4"/>
  <c r="K32" i="4"/>
  <c r="B32" i="4"/>
  <c r="B40" i="4"/>
  <c r="G49" i="4"/>
  <c r="L49" i="4"/>
  <c r="K49" i="4"/>
  <c r="H49" i="4"/>
  <c r="B59" i="4"/>
  <c r="E76" i="4"/>
  <c r="E80" i="4"/>
  <c r="B87" i="4"/>
  <c r="J97" i="4"/>
  <c r="J120" i="4"/>
  <c r="L155" i="4"/>
  <c r="K155" i="4"/>
  <c r="J155" i="4"/>
  <c r="I155" i="4"/>
  <c r="H155" i="4"/>
  <c r="G155" i="4"/>
  <c r="E155" i="4"/>
  <c r="D155" i="4"/>
  <c r="I168" i="4"/>
  <c r="F178" i="4"/>
  <c r="F215" i="4"/>
  <c r="F246" i="4"/>
  <c r="N284" i="4"/>
  <c r="O284" i="4" s="1"/>
  <c r="L284" i="4"/>
  <c r="K284" i="4"/>
  <c r="C284" i="4"/>
  <c r="H7" i="4"/>
  <c r="N13" i="4"/>
  <c r="O13" i="4" s="1"/>
  <c r="K18" i="4"/>
  <c r="L28" i="4"/>
  <c r="K28" i="4"/>
  <c r="H28" i="4"/>
  <c r="B28" i="4"/>
  <c r="H32" i="4"/>
  <c r="C40" i="4"/>
  <c r="B49" i="4"/>
  <c r="C59" i="4"/>
  <c r="F76" i="4"/>
  <c r="H80" i="4"/>
  <c r="C87" i="4"/>
  <c r="G93" i="4"/>
  <c r="N97" i="4"/>
  <c r="O97" i="4" s="1"/>
  <c r="K120" i="4"/>
  <c r="J168" i="4"/>
  <c r="H178" i="4"/>
  <c r="I191" i="4"/>
  <c r="E191" i="4"/>
  <c r="L191" i="4"/>
  <c r="N199" i="4"/>
  <c r="O199" i="4" s="1"/>
  <c r="K199" i="4"/>
  <c r="B199" i="4"/>
  <c r="H205" i="4"/>
  <c r="H215" i="4"/>
  <c r="G246" i="4"/>
  <c r="G284" i="4"/>
  <c r="B167" i="4"/>
  <c r="G39" i="4"/>
  <c r="C39" i="4"/>
  <c r="K7" i="4"/>
  <c r="C28" i="4"/>
  <c r="J32" i="4"/>
  <c r="D40" i="4"/>
  <c r="I49" i="4"/>
  <c r="D59" i="4"/>
  <c r="E72" i="4"/>
  <c r="G72" i="4"/>
  <c r="F72" i="4"/>
  <c r="D72" i="4"/>
  <c r="C72" i="4"/>
  <c r="B72" i="4"/>
  <c r="K72" i="4"/>
  <c r="N76" i="4"/>
  <c r="O76" i="4" s="1"/>
  <c r="D87" i="4"/>
  <c r="N90" i="4"/>
  <c r="O90" i="4" s="1"/>
  <c r="F90" i="4"/>
  <c r="E90" i="4"/>
  <c r="D90" i="4"/>
  <c r="C90" i="4"/>
  <c r="B90" i="4"/>
  <c r="J90" i="4"/>
  <c r="E144" i="4"/>
  <c r="N144" i="4"/>
  <c r="O144" i="4" s="1"/>
  <c r="K144" i="4"/>
  <c r="J144" i="4"/>
  <c r="I144" i="4"/>
  <c r="H144" i="4"/>
  <c r="B144" i="4"/>
  <c r="L168" i="4"/>
  <c r="I178" i="4"/>
  <c r="B191" i="4"/>
  <c r="I199" i="4"/>
  <c r="J205" i="4"/>
  <c r="I215" i="4"/>
  <c r="J246" i="4"/>
  <c r="D271" i="4"/>
  <c r="H284" i="4"/>
  <c r="E297" i="4"/>
  <c r="D297" i="4"/>
  <c r="C297" i="4"/>
  <c r="C15" i="4"/>
  <c r="K15" i="4"/>
  <c r="J15" i="4"/>
  <c r="G15" i="4"/>
  <c r="E20" i="4"/>
  <c r="D20" i="4"/>
  <c r="C20" i="4"/>
  <c r="B20" i="4"/>
  <c r="J20" i="4"/>
  <c r="I46" i="4"/>
  <c r="N46" i="4"/>
  <c r="O46" i="4" s="1"/>
  <c r="J46" i="4"/>
  <c r="C46" i="4"/>
  <c r="L77" i="4"/>
  <c r="B77" i="4"/>
  <c r="N139" i="4"/>
  <c r="O139" i="4" s="1"/>
  <c r="I139" i="4"/>
  <c r="I150" i="4"/>
  <c r="L150" i="4"/>
  <c r="K178" i="4"/>
  <c r="J215" i="4"/>
  <c r="L256" i="4"/>
  <c r="J256" i="4"/>
  <c r="N256" i="4"/>
  <c r="O256" i="4" s="1"/>
  <c r="E256" i="4"/>
  <c r="D256" i="4"/>
  <c r="E15" i="4"/>
  <c r="F20" i="4"/>
  <c r="G40" i="4"/>
  <c r="B46" i="4"/>
  <c r="I59" i="4"/>
  <c r="N84" i="4"/>
  <c r="O84" i="4" s="1"/>
  <c r="L84" i="4"/>
  <c r="I84" i="4"/>
  <c r="C84" i="4"/>
  <c r="G87" i="4"/>
  <c r="L101" i="4"/>
  <c r="F101" i="4"/>
  <c r="I126" i="4"/>
  <c r="G126" i="4"/>
  <c r="L126" i="4"/>
  <c r="K126" i="4"/>
  <c r="J126" i="4"/>
  <c r="H126" i="4"/>
  <c r="F126" i="4"/>
  <c r="E126" i="4"/>
  <c r="D126" i="4"/>
  <c r="C126" i="4"/>
  <c r="K133" i="4"/>
  <c r="D133" i="4"/>
  <c r="J133" i="4"/>
  <c r="I133" i="4"/>
  <c r="H133" i="4"/>
  <c r="G133" i="4"/>
  <c r="F133" i="4"/>
  <c r="E133" i="4"/>
  <c r="C133" i="4"/>
  <c r="B133" i="4"/>
  <c r="F139" i="4"/>
  <c r="H150" i="4"/>
  <c r="H192" i="4"/>
  <c r="E192" i="4"/>
  <c r="B192" i="4"/>
  <c r="L215" i="4"/>
  <c r="B256" i="4"/>
  <c r="J284" i="4"/>
  <c r="C112" i="4"/>
  <c r="H8" i="4"/>
  <c r="B8" i="4"/>
  <c r="F15" i="4"/>
  <c r="G20" i="4"/>
  <c r="H40" i="4"/>
  <c r="D46" i="4"/>
  <c r="N59" i="4"/>
  <c r="O59" i="4" s="1"/>
  <c r="B84" i="4"/>
  <c r="H87" i="4"/>
  <c r="B101" i="4"/>
  <c r="N116" i="4"/>
  <c r="O116" i="4" s="1"/>
  <c r="E116" i="4"/>
  <c r="D116" i="4"/>
  <c r="B126" i="4"/>
  <c r="L133" i="4"/>
  <c r="H139" i="4"/>
  <c r="K150" i="4"/>
  <c r="F256" i="4"/>
  <c r="C8" i="4"/>
  <c r="H15" i="4"/>
  <c r="H20" i="4"/>
  <c r="K40" i="4"/>
  <c r="E46" i="4"/>
  <c r="D84" i="4"/>
  <c r="K87" i="4"/>
  <c r="C101" i="4"/>
  <c r="B116" i="4"/>
  <c r="N126" i="4"/>
  <c r="O126" i="4" s="1"/>
  <c r="N133" i="4"/>
  <c r="O133" i="4" s="1"/>
  <c r="N137" i="4"/>
  <c r="O137" i="4" s="1"/>
  <c r="J137" i="4"/>
  <c r="K139" i="4"/>
  <c r="L151" i="4"/>
  <c r="K151" i="4"/>
  <c r="J151" i="4"/>
  <c r="G151" i="4"/>
  <c r="F151" i="4"/>
  <c r="E151" i="4"/>
  <c r="E242" i="4"/>
  <c r="G242" i="4"/>
  <c r="F242" i="4"/>
  <c r="D242" i="4"/>
  <c r="N242" i="4"/>
  <c r="O242" i="4" s="1"/>
  <c r="L242" i="4"/>
  <c r="C242" i="4"/>
  <c r="K273" i="4"/>
  <c r="H273" i="4"/>
  <c r="F273" i="4"/>
  <c r="B273" i="4"/>
  <c r="I15" i="4"/>
  <c r="K20" i="4"/>
  <c r="F46" i="4"/>
  <c r="N51" i="4"/>
  <c r="O51" i="4" s="1"/>
  <c r="J51" i="4"/>
  <c r="D51" i="4"/>
  <c r="H134" i="4"/>
  <c r="K134" i="4"/>
  <c r="B134" i="4"/>
  <c r="E8" i="4"/>
  <c r="L15" i="4"/>
  <c r="L20" i="4"/>
  <c r="L24" i="4"/>
  <c r="G46" i="4"/>
  <c r="B51" i="4"/>
  <c r="F84" i="4"/>
  <c r="E101" i="4"/>
  <c r="N128" i="4"/>
  <c r="O128" i="4" s="1"/>
  <c r="L128" i="4"/>
  <c r="K128" i="4"/>
  <c r="H128" i="4"/>
  <c r="B128" i="4"/>
  <c r="E134" i="4"/>
  <c r="G137" i="4"/>
  <c r="H184" i="4"/>
  <c r="B210" i="4"/>
  <c r="B231" i="4"/>
  <c r="K235" i="4"/>
  <c r="J235" i="4"/>
  <c r="I235" i="4"/>
  <c r="D235" i="4"/>
  <c r="C235" i="4"/>
  <c r="N235" i="4"/>
  <c r="O235" i="4" s="1"/>
  <c r="L235" i="4"/>
  <c r="H235" i="4"/>
  <c r="G235" i="4"/>
  <c r="E235" i="4"/>
  <c r="B235" i="4"/>
  <c r="H242" i="4"/>
  <c r="F8" i="4"/>
  <c r="N15" i="4"/>
  <c r="O15" i="4" s="1"/>
  <c r="H21" i="4"/>
  <c r="L21" i="4"/>
  <c r="H46" i="4"/>
  <c r="C51" i="4"/>
  <c r="G84" i="4"/>
  <c r="H101" i="4"/>
  <c r="F134" i="4"/>
  <c r="N157" i="4"/>
  <c r="O157" i="4" s="1"/>
  <c r="K157" i="4"/>
  <c r="J157" i="4"/>
  <c r="I157" i="4"/>
  <c r="H157" i="4"/>
  <c r="G157" i="4"/>
  <c r="F157" i="4"/>
  <c r="C157" i="4"/>
  <c r="C210" i="4"/>
  <c r="N232" i="4"/>
  <c r="O232" i="4" s="1"/>
  <c r="J232" i="4"/>
  <c r="I232" i="4"/>
  <c r="N286" i="4"/>
  <c r="O286" i="4" s="1"/>
  <c r="J286" i="4"/>
  <c r="D55" i="5"/>
  <c r="C55" i="5"/>
  <c r="C41" i="5"/>
  <c r="B41" i="5"/>
  <c r="D179" i="5"/>
  <c r="B179" i="5"/>
  <c r="D249" i="5"/>
  <c r="C249" i="5"/>
  <c r="N107" i="4"/>
  <c r="O107" i="4" s="1"/>
  <c r="N148" i="4"/>
  <c r="O148" i="4" s="1"/>
  <c r="K163" i="4"/>
  <c r="B163" i="4"/>
  <c r="N174" i="4"/>
  <c r="O174" i="4" s="1"/>
  <c r="E174" i="4"/>
  <c r="D174" i="4"/>
  <c r="N227" i="4"/>
  <c r="O227" i="4" s="1"/>
  <c r="G227" i="4"/>
  <c r="F227" i="4"/>
  <c r="E227" i="4"/>
  <c r="L238" i="4"/>
  <c r="F238" i="4"/>
  <c r="D238" i="4"/>
  <c r="N295" i="4"/>
  <c r="O295" i="4" s="1"/>
  <c r="L295" i="4"/>
  <c r="G295" i="4"/>
  <c r="F295" i="4"/>
  <c r="L303" i="4"/>
  <c r="F303" i="4"/>
  <c r="D53" i="5"/>
  <c r="C53" i="5"/>
  <c r="B53" i="5"/>
  <c r="D96" i="5"/>
  <c r="B216" i="5"/>
  <c r="C216" i="5"/>
  <c r="C310" i="5"/>
  <c r="D310" i="5"/>
  <c r="D43" i="5"/>
  <c r="C43" i="5"/>
  <c r="C145" i="5"/>
  <c r="D145" i="5"/>
  <c r="B145" i="5"/>
  <c r="D252" i="5"/>
  <c r="B252" i="5"/>
  <c r="C170" i="5"/>
  <c r="B170" i="5"/>
  <c r="D298" i="5"/>
  <c r="B298" i="5"/>
  <c r="B66" i="5"/>
  <c r="C66" i="5"/>
  <c r="D170" i="5"/>
  <c r="D183" i="5"/>
  <c r="C183" i="5"/>
  <c r="C298" i="5"/>
  <c r="F225" i="4"/>
  <c r="E225" i="4"/>
  <c r="D225" i="4"/>
  <c r="N254" i="4"/>
  <c r="O254" i="4" s="1"/>
  <c r="L254" i="4"/>
  <c r="J254" i="4"/>
  <c r="D34" i="5"/>
  <c r="C34" i="5"/>
  <c r="D110" i="5"/>
  <c r="B110" i="5"/>
  <c r="D299" i="5"/>
  <c r="B299" i="5"/>
  <c r="G71" i="4"/>
  <c r="K123" i="4"/>
  <c r="L123" i="4"/>
  <c r="H163" i="4"/>
  <c r="L174" i="4"/>
  <c r="B225" i="4"/>
  <c r="L227" i="4"/>
  <c r="E250" i="4"/>
  <c r="D250" i="4"/>
  <c r="B250" i="4"/>
  <c r="B254" i="4"/>
  <c r="G285" i="4"/>
  <c r="F285" i="4"/>
  <c r="E285" i="4"/>
  <c r="I295" i="4"/>
  <c r="J303" i="4"/>
  <c r="B34" i="5"/>
  <c r="C78" i="5"/>
  <c r="B100" i="5"/>
  <c r="C110" i="5"/>
  <c r="B158" i="5"/>
  <c r="D207" i="5"/>
  <c r="B207" i="5"/>
  <c r="C231" i="5"/>
  <c r="B255" i="5"/>
  <c r="C279" i="5"/>
  <c r="C100" i="5"/>
  <c r="C158" i="5"/>
  <c r="D208" i="5"/>
  <c r="B208" i="5"/>
  <c r="C220" i="5"/>
  <c r="D220" i="5"/>
  <c r="D232" i="5"/>
  <c r="B232" i="5"/>
  <c r="D242" i="5"/>
  <c r="B242" i="5"/>
  <c r="D255" i="5"/>
  <c r="D279" i="5"/>
  <c r="L219" i="4"/>
  <c r="J219" i="4"/>
  <c r="G225" i="4"/>
  <c r="E243" i="4"/>
  <c r="N243" i="4"/>
  <c r="O243" i="4" s="1"/>
  <c r="G243" i="4"/>
  <c r="F243" i="4"/>
  <c r="C58" i="5"/>
  <c r="D58" i="5"/>
  <c r="B101" i="5"/>
  <c r="D101" i="5"/>
  <c r="B185" i="5"/>
  <c r="D243" i="5"/>
  <c r="C243" i="5"/>
  <c r="B256" i="5"/>
  <c r="C256" i="5"/>
  <c r="C280" i="5"/>
  <c r="B280" i="5"/>
  <c r="D302" i="5"/>
  <c r="B302" i="5"/>
  <c r="D185" i="4"/>
  <c r="B185" i="4"/>
  <c r="D69" i="4"/>
  <c r="K71" i="4"/>
  <c r="F123" i="4"/>
  <c r="B148" i="4"/>
  <c r="L163" i="4"/>
  <c r="E185" i="4"/>
  <c r="G202" i="4"/>
  <c r="E214" i="4"/>
  <c r="N214" i="4"/>
  <c r="O214" i="4" s="1"/>
  <c r="L214" i="4"/>
  <c r="G219" i="4"/>
  <c r="H225" i="4"/>
  <c r="B240" i="4"/>
  <c r="B243" i="4"/>
  <c r="J250" i="4"/>
  <c r="F254" i="4"/>
  <c r="G274" i="4"/>
  <c r="F274" i="4"/>
  <c r="E274" i="4"/>
  <c r="D285" i="4"/>
  <c r="L293" i="4"/>
  <c r="K293" i="4"/>
  <c r="J293" i="4"/>
  <c r="C293" i="4"/>
  <c r="B293" i="4"/>
  <c r="B299" i="4"/>
  <c r="C24" i="5"/>
  <c r="B24" i="5"/>
  <c r="D69" i="5"/>
  <c r="C69" i="5"/>
  <c r="C80" i="5"/>
  <c r="C101" i="5"/>
  <c r="B173" i="5"/>
  <c r="D185" i="5"/>
  <c r="B233" i="5"/>
  <c r="D280" i="5"/>
  <c r="D26" i="4"/>
  <c r="B64" i="4"/>
  <c r="E69" i="4"/>
  <c r="D89" i="4"/>
  <c r="B92" i="4"/>
  <c r="B98" i="4"/>
  <c r="G123" i="4"/>
  <c r="C148" i="4"/>
  <c r="D160" i="4"/>
  <c r="N163" i="4"/>
  <c r="O163" i="4" s="1"/>
  <c r="K173" i="4"/>
  <c r="D173" i="4"/>
  <c r="B173" i="4"/>
  <c r="H185" i="4"/>
  <c r="B214" i="4"/>
  <c r="N219" i="4"/>
  <c r="O219" i="4" s="1"/>
  <c r="I225" i="4"/>
  <c r="C240" i="4"/>
  <c r="C243" i="4"/>
  <c r="G248" i="4"/>
  <c r="D248" i="4"/>
  <c r="C248" i="4"/>
  <c r="K250" i="4"/>
  <c r="G254" i="4"/>
  <c r="B257" i="4"/>
  <c r="G266" i="4"/>
  <c r="D274" i="4"/>
  <c r="K282" i="4"/>
  <c r="B282" i="4"/>
  <c r="H285" i="4"/>
  <c r="D293" i="4"/>
  <c r="C299" i="4"/>
  <c r="B69" i="5"/>
  <c r="D80" i="5"/>
  <c r="C173" i="5"/>
  <c r="C233" i="5"/>
  <c r="D148" i="4"/>
  <c r="N177" i="4"/>
  <c r="O177" i="4" s="1"/>
  <c r="L177" i="4"/>
  <c r="I179" i="4"/>
  <c r="H179" i="4"/>
  <c r="K185" i="4"/>
  <c r="I217" i="4"/>
  <c r="H217" i="4"/>
  <c r="J225" i="4"/>
  <c r="D240" i="4"/>
  <c r="D243" i="4"/>
  <c r="H254" i="4"/>
  <c r="N280" i="4"/>
  <c r="O280" i="4" s="1"/>
  <c r="G280" i="4"/>
  <c r="F280" i="4"/>
  <c r="H299" i="4"/>
  <c r="C15" i="5"/>
  <c r="B15" i="5"/>
  <c r="B25" i="5"/>
  <c r="D114" i="5"/>
  <c r="C114" i="5"/>
  <c r="B114" i="5"/>
  <c r="C270" i="5"/>
  <c r="D270" i="5"/>
  <c r="B107" i="4"/>
  <c r="L117" i="4"/>
  <c r="E117" i="4"/>
  <c r="E148" i="4"/>
  <c r="D161" i="4"/>
  <c r="B177" i="4"/>
  <c r="C179" i="4"/>
  <c r="B217" i="4"/>
  <c r="B220" i="4"/>
  <c r="K225" i="4"/>
  <c r="K230" i="4"/>
  <c r="N230" i="4"/>
  <c r="O230" i="4" s="1"/>
  <c r="L230" i="4"/>
  <c r="E230" i="4"/>
  <c r="D230" i="4"/>
  <c r="K240" i="4"/>
  <c r="H243" i="4"/>
  <c r="I254" i="4"/>
  <c r="N269" i="4"/>
  <c r="O269" i="4" s="1"/>
  <c r="J269" i="4"/>
  <c r="J277" i="4"/>
  <c r="I277" i="4"/>
  <c r="B280" i="4"/>
  <c r="J285" i="4"/>
  <c r="F288" i="4"/>
  <c r="I299" i="4"/>
  <c r="B7" i="5"/>
  <c r="B139" i="5"/>
  <c r="D198" i="5"/>
  <c r="B198" i="5"/>
  <c r="D210" i="5"/>
  <c r="B270" i="5"/>
  <c r="C305" i="5"/>
  <c r="D305" i="5"/>
  <c r="D317" i="5"/>
  <c r="B317" i="5"/>
  <c r="B60" i="4"/>
  <c r="I69" i="4"/>
  <c r="B85" i="4"/>
  <c r="F92" i="4"/>
  <c r="E98" i="4"/>
  <c r="E103" i="4"/>
  <c r="D107" i="4"/>
  <c r="B117" i="4"/>
  <c r="J123" i="4"/>
  <c r="F148" i="4"/>
  <c r="F173" i="4"/>
  <c r="C177" i="4"/>
  <c r="D179" i="4"/>
  <c r="J193" i="4"/>
  <c r="D197" i="4"/>
  <c r="G214" i="4"/>
  <c r="G217" i="4"/>
  <c r="L225" i="4"/>
  <c r="B230" i="4"/>
  <c r="I243" i="4"/>
  <c r="L248" i="4"/>
  <c r="B251" i="4"/>
  <c r="K255" i="4"/>
  <c r="G255" i="4"/>
  <c r="F255" i="4"/>
  <c r="E255" i="4"/>
  <c r="L266" i="4"/>
  <c r="H269" i="4"/>
  <c r="J274" i="4"/>
  <c r="C277" i="4"/>
  <c r="C280" i="4"/>
  <c r="K285" i="4"/>
  <c r="J288" i="4"/>
  <c r="G293" i="4"/>
  <c r="K299" i="4"/>
  <c r="B61" i="5"/>
  <c r="D61" i="5"/>
  <c r="C139" i="5"/>
  <c r="C198" i="5"/>
  <c r="C223" i="5"/>
  <c r="B305" i="5"/>
  <c r="H26" i="4"/>
  <c r="D29" i="4"/>
  <c r="D37" i="4"/>
  <c r="B45" i="4"/>
  <c r="B50" i="4"/>
  <c r="K60" i="4"/>
  <c r="G64" i="4"/>
  <c r="B68" i="4"/>
  <c r="J69" i="4"/>
  <c r="D85" i="4"/>
  <c r="G92" i="4"/>
  <c r="F98" i="4"/>
  <c r="B100" i="4"/>
  <c r="E107" i="4"/>
  <c r="C117" i="4"/>
  <c r="N123" i="4"/>
  <c r="O123" i="4" s="1"/>
  <c r="E136" i="4"/>
  <c r="E138" i="4"/>
  <c r="F141" i="4"/>
  <c r="G148" i="4"/>
  <c r="G173" i="4"/>
  <c r="D177" i="4"/>
  <c r="E179" i="4"/>
  <c r="K183" i="4"/>
  <c r="F183" i="4"/>
  <c r="D183" i="4"/>
  <c r="K193" i="4"/>
  <c r="F197" i="4"/>
  <c r="K204" i="4"/>
  <c r="D204" i="4"/>
  <c r="C204" i="4"/>
  <c r="C212" i="4"/>
  <c r="K212" i="4"/>
  <c r="J212" i="4"/>
  <c r="H214" i="4"/>
  <c r="K217" i="4"/>
  <c r="L224" i="4"/>
  <c r="K224" i="4"/>
  <c r="N225" i="4"/>
  <c r="O225" i="4" s="1"/>
  <c r="F230" i="4"/>
  <c r="G241" i="4"/>
  <c r="F241" i="4"/>
  <c r="J243" i="4"/>
  <c r="N248" i="4"/>
  <c r="O248" i="4" s="1"/>
  <c r="C251" i="4"/>
  <c r="I269" i="4"/>
  <c r="K274" i="4"/>
  <c r="D277" i="4"/>
  <c r="E280" i="4"/>
  <c r="D283" i="4"/>
  <c r="C283" i="4"/>
  <c r="B283" i="4"/>
  <c r="L285" i="4"/>
  <c r="N293" i="4"/>
  <c r="O293" i="4" s="1"/>
  <c r="N299" i="4"/>
  <c r="O299" i="4" s="1"/>
  <c r="B26" i="5"/>
  <c r="D199" i="5"/>
  <c r="C199" i="5"/>
  <c r="B199" i="5"/>
  <c r="D223" i="5"/>
  <c r="D247" i="5"/>
  <c r="B247" i="5"/>
  <c r="C260" i="5"/>
  <c r="D260" i="5"/>
  <c r="B283" i="5"/>
  <c r="C34" i="4"/>
  <c r="E37" i="4"/>
  <c r="C41" i="4"/>
  <c r="D45" i="4"/>
  <c r="L60" i="4"/>
  <c r="K69" i="4"/>
  <c r="J83" i="4"/>
  <c r="E85" i="4"/>
  <c r="J104" i="4"/>
  <c r="F104" i="4"/>
  <c r="F107" i="4"/>
  <c r="D117" i="4"/>
  <c r="B130" i="4"/>
  <c r="F136" i="4"/>
  <c r="H148" i="4"/>
  <c r="K153" i="4"/>
  <c r="J153" i="4"/>
  <c r="D165" i="4"/>
  <c r="H173" i="4"/>
  <c r="G177" i="4"/>
  <c r="K179" i="4"/>
  <c r="B183" i="4"/>
  <c r="L193" i="4"/>
  <c r="G197" i="4"/>
  <c r="E204" i="4"/>
  <c r="B212" i="4"/>
  <c r="I214" i="4"/>
  <c r="L217" i="4"/>
  <c r="B224" i="4"/>
  <c r="G230" i="4"/>
  <c r="B237" i="4"/>
  <c r="B241" i="4"/>
  <c r="K243" i="4"/>
  <c r="J249" i="4"/>
  <c r="I249" i="4"/>
  <c r="C255" i="4"/>
  <c r="K260" i="4"/>
  <c r="J260" i="4"/>
  <c r="D263" i="4"/>
  <c r="N274" i="4"/>
  <c r="O274" i="4" s="1"/>
  <c r="E277" i="4"/>
  <c r="H280" i="4"/>
  <c r="E283" i="4"/>
  <c r="N285" i="4"/>
  <c r="O285" i="4" s="1"/>
  <c r="N289" i="4"/>
  <c r="O289" i="4" s="1"/>
  <c r="G289" i="4"/>
  <c r="F289" i="4"/>
  <c r="B9" i="5"/>
  <c r="D105" i="5"/>
  <c r="C105" i="5"/>
  <c r="D116" i="5"/>
  <c r="D129" i="5"/>
  <c r="D164" i="5"/>
  <c r="C164" i="5"/>
  <c r="B164" i="5"/>
  <c r="D224" i="5"/>
  <c r="B224" i="5"/>
  <c r="B260" i="5"/>
  <c r="C283" i="5"/>
  <c r="C306" i="5"/>
  <c r="L69" i="4"/>
  <c r="G107" i="4"/>
  <c r="F117" i="4"/>
  <c r="I173" i="4"/>
  <c r="H177" i="4"/>
  <c r="L179" i="4"/>
  <c r="N193" i="4"/>
  <c r="O193" i="4" s="1"/>
  <c r="H197" i="4"/>
  <c r="D212" i="4"/>
  <c r="J214" i="4"/>
  <c r="E218" i="4"/>
  <c r="C218" i="4"/>
  <c r="C224" i="4"/>
  <c r="K226" i="4"/>
  <c r="J226" i="4"/>
  <c r="H230" i="4"/>
  <c r="E241" i="4"/>
  <c r="K252" i="4"/>
  <c r="L252" i="4"/>
  <c r="J252" i="4"/>
  <c r="I252" i="4"/>
  <c r="D252" i="4"/>
  <c r="C252" i="4"/>
  <c r="D255" i="4"/>
  <c r="N275" i="4"/>
  <c r="O275" i="4" s="1"/>
  <c r="H275" i="4"/>
  <c r="G275" i="4"/>
  <c r="G277" i="4"/>
  <c r="I280" i="4"/>
  <c r="J283" i="4"/>
  <c r="N300" i="4"/>
  <c r="O300" i="4" s="1"/>
  <c r="D300" i="4"/>
  <c r="C300" i="4"/>
  <c r="D307" i="5"/>
  <c r="B307" i="5"/>
  <c r="D308" i="5"/>
  <c r="B308" i="5"/>
  <c r="D316" i="5"/>
  <c r="D141" i="5"/>
  <c r="D160" i="5"/>
  <c r="D235" i="5"/>
  <c r="C254" i="5"/>
  <c r="B170" i="4"/>
  <c r="B206" i="4"/>
  <c r="B209" i="4"/>
  <c r="B211" i="4"/>
  <c r="B223" i="4"/>
  <c r="B233" i="4"/>
  <c r="B259" i="4"/>
  <c r="C291" i="4"/>
  <c r="C181" i="5"/>
  <c r="B218" i="5"/>
  <c r="B282" i="5"/>
  <c r="B320" i="5"/>
  <c r="D320" i="5"/>
  <c r="H170" i="4"/>
  <c r="H206" i="4"/>
  <c r="H209" i="4"/>
  <c r="I211" i="4"/>
  <c r="J223" i="4"/>
  <c r="H233" i="4"/>
  <c r="G259" i="4"/>
  <c r="G267" i="4"/>
  <c r="F287" i="4"/>
  <c r="J291" i="4"/>
  <c r="J302" i="4"/>
  <c r="C311" i="5"/>
  <c r="G287" i="4"/>
  <c r="K302" i="4"/>
  <c r="B304" i="5"/>
  <c r="D311" i="5"/>
  <c r="J206" i="4"/>
  <c r="J209" i="4"/>
  <c r="K211" i="4"/>
  <c r="L233" i="4"/>
  <c r="B258" i="4"/>
  <c r="D262" i="4"/>
  <c r="H287" i="4"/>
  <c r="C98" i="5"/>
  <c r="C106" i="5"/>
  <c r="B174" i="5"/>
  <c r="B212" i="5"/>
  <c r="B257" i="5"/>
  <c r="C266" i="5"/>
  <c r="B285" i="5"/>
  <c r="B322" i="5"/>
  <c r="L9" i="4"/>
  <c r="F17" i="4"/>
  <c r="G119" i="4"/>
  <c r="I119" i="4"/>
  <c r="J119" i="4"/>
  <c r="N119" i="4"/>
  <c r="O119" i="4" s="1"/>
  <c r="L119" i="4"/>
  <c r="K119" i="4"/>
  <c r="H119" i="4"/>
  <c r="D119" i="4"/>
  <c r="D169" i="4"/>
  <c r="N20" i="4"/>
  <c r="O20" i="4" s="1"/>
  <c r="I20" i="4"/>
  <c r="I21" i="4"/>
  <c r="K24" i="4"/>
  <c r="N27" i="4"/>
  <c r="O27" i="4" s="1"/>
  <c r="L41" i="4"/>
  <c r="N44" i="4"/>
  <c r="O44" i="4" s="1"/>
  <c r="J52" i="4"/>
  <c r="G59" i="4"/>
  <c r="L59" i="4"/>
  <c r="F59" i="4"/>
  <c r="J60" i="4"/>
  <c r="I74" i="4"/>
  <c r="N80" i="4"/>
  <c r="O80" i="4" s="1"/>
  <c r="L80" i="4"/>
  <c r="C85" i="4"/>
  <c r="H85" i="4"/>
  <c r="N85" i="4"/>
  <c r="O85" i="4" s="1"/>
  <c r="K85" i="4"/>
  <c r="G85" i="4"/>
  <c r="N89" i="4"/>
  <c r="O89" i="4" s="1"/>
  <c r="G99" i="4"/>
  <c r="D99" i="4"/>
  <c r="L99" i="4"/>
  <c r="J101" i="4"/>
  <c r="N101" i="4"/>
  <c r="O101" i="4" s="1"/>
  <c r="K101" i="4"/>
  <c r="G101" i="4"/>
  <c r="I120" i="4"/>
  <c r="E189" i="4"/>
  <c r="N189" i="4"/>
  <c r="O189" i="4" s="1"/>
  <c r="J189" i="4"/>
  <c r="I189" i="4"/>
  <c r="H189" i="4"/>
  <c r="B189" i="4"/>
  <c r="N241" i="4"/>
  <c r="O241" i="4" s="1"/>
  <c r="D241" i="4"/>
  <c r="C241" i="4"/>
  <c r="L241" i="4"/>
  <c r="K241" i="4"/>
  <c r="I241" i="4"/>
  <c r="H241" i="4"/>
  <c r="K103" i="4"/>
  <c r="C103" i="4"/>
  <c r="I103" i="4"/>
  <c r="H103" i="4"/>
  <c r="F103" i="4"/>
  <c r="B103" i="4"/>
  <c r="C105" i="4"/>
  <c r="I105" i="4"/>
  <c r="D105" i="4"/>
  <c r="B105" i="4"/>
  <c r="N207" i="4"/>
  <c r="O207" i="4" s="1"/>
  <c r="K207" i="4"/>
  <c r="I207" i="4"/>
  <c r="H207" i="4"/>
  <c r="E207" i="4"/>
  <c r="D207" i="4"/>
  <c r="C207" i="4"/>
  <c r="B207" i="4"/>
  <c r="N228" i="4"/>
  <c r="O228" i="4" s="1"/>
  <c r="J228" i="4"/>
  <c r="H228" i="4"/>
  <c r="G228" i="4"/>
  <c r="L228" i="4"/>
  <c r="C228" i="4"/>
  <c r="F228" i="4"/>
  <c r="E228" i="4"/>
  <c r="D228" i="4"/>
  <c r="B228" i="4"/>
  <c r="B286" i="5"/>
  <c r="D286" i="5"/>
  <c r="D168" i="5"/>
  <c r="B168" i="5"/>
  <c r="B6" i="4"/>
  <c r="B17" i="4"/>
  <c r="C31" i="4"/>
  <c r="I56" i="4"/>
  <c r="N56" i="4"/>
  <c r="O56" i="4" s="1"/>
  <c r="G56" i="4"/>
  <c r="I66" i="4"/>
  <c r="B66" i="4"/>
  <c r="D103" i="4"/>
  <c r="E105" i="4"/>
  <c r="I161" i="4"/>
  <c r="B161" i="4"/>
  <c r="J161" i="4"/>
  <c r="K161" i="4"/>
  <c r="L161" i="4"/>
  <c r="H161" i="4"/>
  <c r="G161" i="4"/>
  <c r="F161" i="4"/>
  <c r="C161" i="4"/>
  <c r="G186" i="4"/>
  <c r="N186" i="4"/>
  <c r="O186" i="4" s="1"/>
  <c r="J186" i="4"/>
  <c r="B186" i="4"/>
  <c r="L186" i="4"/>
  <c r="K186" i="4"/>
  <c r="I186" i="4"/>
  <c r="H186" i="4"/>
  <c r="E186" i="4"/>
  <c r="D186" i="4"/>
  <c r="C192" i="4"/>
  <c r="N192" i="4"/>
  <c r="O192" i="4" s="1"/>
  <c r="J192" i="4"/>
  <c r="L192" i="4"/>
  <c r="K192" i="4"/>
  <c r="I192" i="4"/>
  <c r="G192" i="4"/>
  <c r="F192" i="4"/>
  <c r="I203" i="4"/>
  <c r="N203" i="4"/>
  <c r="O203" i="4" s="1"/>
  <c r="L203" i="4"/>
  <c r="E203" i="4"/>
  <c r="C203" i="4"/>
  <c r="B203" i="4"/>
  <c r="G203" i="4"/>
  <c r="K203" i="4"/>
  <c r="H203" i="4"/>
  <c r="F203" i="4"/>
  <c r="F207" i="4"/>
  <c r="I228" i="4"/>
  <c r="E253" i="4"/>
  <c r="H253" i="4"/>
  <c r="K253" i="4"/>
  <c r="G253" i="4"/>
  <c r="D253" i="4"/>
  <c r="C253" i="4"/>
  <c r="N253" i="4"/>
  <c r="O253" i="4" s="1"/>
  <c r="L253" i="4"/>
  <c r="J253" i="4"/>
  <c r="I253" i="4"/>
  <c r="F253" i="4"/>
  <c r="B253" i="4"/>
  <c r="D6" i="4"/>
  <c r="D17" i="4"/>
  <c r="C25" i="4"/>
  <c r="B25" i="4"/>
  <c r="E31" i="4"/>
  <c r="B42" i="4"/>
  <c r="B61" i="4"/>
  <c r="K73" i="4"/>
  <c r="H73" i="4"/>
  <c r="J73" i="4"/>
  <c r="I73" i="4"/>
  <c r="F73" i="4"/>
  <c r="C73" i="4"/>
  <c r="D94" i="4"/>
  <c r="J94" i="4"/>
  <c r="I96" i="4"/>
  <c r="D96" i="4"/>
  <c r="N96" i="4"/>
  <c r="O96" i="4" s="1"/>
  <c r="J96" i="4"/>
  <c r="G103" i="4"/>
  <c r="G105" i="4"/>
  <c r="B121" i="4"/>
  <c r="D121" i="4"/>
  <c r="H121" i="4"/>
  <c r="G121" i="4"/>
  <c r="F121" i="4"/>
  <c r="E121" i="4"/>
  <c r="H142" i="4"/>
  <c r="E142" i="4"/>
  <c r="B142" i="4"/>
  <c r="G142" i="4"/>
  <c r="F142" i="4"/>
  <c r="D142" i="4"/>
  <c r="C142" i="4"/>
  <c r="E161" i="4"/>
  <c r="B169" i="4"/>
  <c r="I171" i="4"/>
  <c r="B171" i="4"/>
  <c r="F171" i="4"/>
  <c r="L171" i="4"/>
  <c r="N171" i="4"/>
  <c r="O171" i="4" s="1"/>
  <c r="K171" i="4"/>
  <c r="G171" i="4"/>
  <c r="N175" i="4"/>
  <c r="O175" i="4" s="1"/>
  <c r="F175" i="4"/>
  <c r="C175" i="4"/>
  <c r="I175" i="4"/>
  <c r="B175" i="4"/>
  <c r="J175" i="4"/>
  <c r="H175" i="4"/>
  <c r="G175" i="4"/>
  <c r="E175" i="4"/>
  <c r="F186" i="4"/>
  <c r="D192" i="4"/>
  <c r="J203" i="4"/>
  <c r="J207" i="4"/>
  <c r="K220" i="4"/>
  <c r="D220" i="4"/>
  <c r="C220" i="4"/>
  <c r="E220" i="4"/>
  <c r="N220" i="4"/>
  <c r="O220" i="4" s="1"/>
  <c r="L220" i="4"/>
  <c r="I220" i="4"/>
  <c r="H220" i="4"/>
  <c r="B222" i="4"/>
  <c r="N231" i="4"/>
  <c r="O231" i="4" s="1"/>
  <c r="J231" i="4"/>
  <c r="H231" i="4"/>
  <c r="G231" i="4"/>
  <c r="L231" i="4"/>
  <c r="K231" i="4"/>
  <c r="C168" i="5"/>
  <c r="D178" i="5"/>
  <c r="C178" i="5"/>
  <c r="B178" i="5"/>
  <c r="C215" i="5"/>
  <c r="D215" i="5"/>
  <c r="B215" i="5"/>
  <c r="B251" i="5"/>
  <c r="C251" i="5"/>
  <c r="D251" i="5"/>
  <c r="B127" i="4"/>
  <c r="H127" i="4"/>
  <c r="N127" i="4"/>
  <c r="O127" i="4" s="1"/>
  <c r="J127" i="4"/>
  <c r="K200" i="4"/>
  <c r="N200" i="4"/>
  <c r="O200" i="4" s="1"/>
  <c r="L200" i="4"/>
  <c r="E200" i="4"/>
  <c r="C200" i="4"/>
  <c r="B200" i="4"/>
  <c r="J200" i="4"/>
  <c r="E6" i="4"/>
  <c r="C14" i="4"/>
  <c r="E17" i="4"/>
  <c r="F31" i="4"/>
  <c r="C42" i="4"/>
  <c r="K53" i="4"/>
  <c r="G53" i="4"/>
  <c r="C61" i="4"/>
  <c r="J103" i="4"/>
  <c r="H105" i="4"/>
  <c r="G109" i="4"/>
  <c r="B109" i="4"/>
  <c r="L109" i="4"/>
  <c r="I109" i="4"/>
  <c r="L111" i="4"/>
  <c r="J111" i="4"/>
  <c r="I111" i="4"/>
  <c r="G111" i="4"/>
  <c r="D111" i="4"/>
  <c r="K113" i="4"/>
  <c r="I113" i="4"/>
  <c r="F113" i="4"/>
  <c r="E113" i="4"/>
  <c r="D113" i="4"/>
  <c r="C113" i="4"/>
  <c r="B113" i="4"/>
  <c r="D127" i="4"/>
  <c r="G129" i="4"/>
  <c r="J129" i="4"/>
  <c r="I129" i="4"/>
  <c r="H129" i="4"/>
  <c r="F129" i="4"/>
  <c r="C129" i="4"/>
  <c r="J159" i="4"/>
  <c r="G159" i="4"/>
  <c r="N159" i="4"/>
  <c r="O159" i="4" s="1"/>
  <c r="L159" i="4"/>
  <c r="K159" i="4"/>
  <c r="I159" i="4"/>
  <c r="H159" i="4"/>
  <c r="D159" i="4"/>
  <c r="C169" i="4"/>
  <c r="F200" i="4"/>
  <c r="L207" i="4"/>
  <c r="E229" i="4"/>
  <c r="C229" i="4"/>
  <c r="B229" i="4"/>
  <c r="N229" i="4"/>
  <c r="O229" i="4" s="1"/>
  <c r="L229" i="4"/>
  <c r="C169" i="5"/>
  <c r="B169" i="5"/>
  <c r="C188" i="5"/>
  <c r="B188" i="5"/>
  <c r="D188" i="5"/>
  <c r="N187" i="4"/>
  <c r="O187" i="4" s="1"/>
  <c r="F187" i="4"/>
  <c r="L187" i="4"/>
  <c r="J187" i="4"/>
  <c r="D187" i="4"/>
  <c r="D94" i="5"/>
  <c r="C94" i="5"/>
  <c r="B94" i="5"/>
  <c r="C140" i="5"/>
  <c r="D140" i="5"/>
  <c r="B140" i="5"/>
  <c r="D159" i="5"/>
  <c r="C159" i="5"/>
  <c r="B159" i="5"/>
  <c r="D61" i="4"/>
  <c r="G6" i="4"/>
  <c r="C11" i="4"/>
  <c r="E14" i="4"/>
  <c r="G17" i="4"/>
  <c r="C22" i="4"/>
  <c r="F25" i="4"/>
  <c r="H31" i="4"/>
  <c r="B33" i="4"/>
  <c r="D36" i="4"/>
  <c r="D39" i="4"/>
  <c r="F42" i="4"/>
  <c r="G45" i="4"/>
  <c r="N50" i="4"/>
  <c r="O50" i="4" s="1"/>
  <c r="G50" i="4"/>
  <c r="C53" i="4"/>
  <c r="F56" i="4"/>
  <c r="F61" i="4"/>
  <c r="G66" i="4"/>
  <c r="E73" i="4"/>
  <c r="C77" i="4"/>
  <c r="B82" i="4"/>
  <c r="E94" i="4"/>
  <c r="E96" i="4"/>
  <c r="N103" i="4"/>
  <c r="O103" i="4" s="1"/>
  <c r="K105" i="4"/>
  <c r="D109" i="4"/>
  <c r="C111" i="4"/>
  <c r="H113" i="4"/>
  <c r="B119" i="4"/>
  <c r="J121" i="4"/>
  <c r="F127" i="4"/>
  <c r="D129" i="4"/>
  <c r="B140" i="4"/>
  <c r="K142" i="4"/>
  <c r="E147" i="4"/>
  <c r="B147" i="4"/>
  <c r="N147" i="4"/>
  <c r="O147" i="4" s="1"/>
  <c r="L147" i="4"/>
  <c r="K147" i="4"/>
  <c r="J147" i="4"/>
  <c r="G147" i="4"/>
  <c r="C159" i="4"/>
  <c r="H162" i="4"/>
  <c r="E162" i="4"/>
  <c r="E169" i="4"/>
  <c r="E171" i="4"/>
  <c r="L175" i="4"/>
  <c r="G184" i="4"/>
  <c r="F184" i="4"/>
  <c r="B184" i="4"/>
  <c r="L184" i="4"/>
  <c r="K184" i="4"/>
  <c r="J184" i="4"/>
  <c r="I184" i="4"/>
  <c r="D184" i="4"/>
  <c r="B187" i="4"/>
  <c r="H200" i="4"/>
  <c r="E208" i="4"/>
  <c r="D208" i="4"/>
  <c r="B208" i="4"/>
  <c r="L208" i="4"/>
  <c r="H208" i="4"/>
  <c r="G208" i="4"/>
  <c r="G220" i="4"/>
  <c r="F229" i="4"/>
  <c r="D231" i="4"/>
  <c r="D85" i="5"/>
  <c r="C85" i="5"/>
  <c r="D253" i="5"/>
  <c r="C253" i="5"/>
  <c r="B253" i="5"/>
  <c r="B261" i="5"/>
  <c r="D261" i="5"/>
  <c r="C261" i="5"/>
  <c r="D11" i="4"/>
  <c r="G61" i="4"/>
  <c r="G73" i="4"/>
  <c r="D77" i="4"/>
  <c r="C82" i="4"/>
  <c r="F94" i="4"/>
  <c r="F96" i="4"/>
  <c r="E111" i="4"/>
  <c r="J113" i="4"/>
  <c r="C119" i="4"/>
  <c r="G127" i="4"/>
  <c r="D140" i="4"/>
  <c r="L142" i="4"/>
  <c r="J149" i="4"/>
  <c r="G149" i="4"/>
  <c r="L149" i="4"/>
  <c r="E149" i="4"/>
  <c r="D149" i="4"/>
  <c r="C149" i="4"/>
  <c r="B149" i="4"/>
  <c r="E159" i="4"/>
  <c r="F169" i="4"/>
  <c r="H171" i="4"/>
  <c r="C187" i="4"/>
  <c r="K190" i="4"/>
  <c r="F190" i="4"/>
  <c r="N190" i="4"/>
  <c r="O190" i="4" s="1"/>
  <c r="L190" i="4"/>
  <c r="J190" i="4"/>
  <c r="I190" i="4"/>
  <c r="G190" i="4"/>
  <c r="E190" i="4"/>
  <c r="L198" i="4"/>
  <c r="J198" i="4"/>
  <c r="I198" i="4"/>
  <c r="N198" i="4"/>
  <c r="O198" i="4" s="1"/>
  <c r="H198" i="4"/>
  <c r="K198" i="4"/>
  <c r="G198" i="4"/>
  <c r="I200" i="4"/>
  <c r="J220" i="4"/>
  <c r="G229" i="4"/>
  <c r="E231" i="4"/>
  <c r="D77" i="5"/>
  <c r="C77" i="5"/>
  <c r="B111" i="5"/>
  <c r="C111" i="5"/>
  <c r="B121" i="5"/>
  <c r="D121" i="5"/>
  <c r="C150" i="5"/>
  <c r="D150" i="5"/>
  <c r="B150" i="5"/>
  <c r="C5" i="4"/>
  <c r="K5" i="4"/>
  <c r="E11" i="4"/>
  <c r="G14" i="4"/>
  <c r="I16" i="4"/>
  <c r="C16" i="4"/>
  <c r="I17" i="4"/>
  <c r="C19" i="4"/>
  <c r="F22" i="4"/>
  <c r="H25" i="4"/>
  <c r="B27" i="4"/>
  <c r="B30" i="4"/>
  <c r="J31" i="4"/>
  <c r="D33" i="4"/>
  <c r="F36" i="4"/>
  <c r="F39" i="4"/>
  <c r="H42" i="4"/>
  <c r="I45" i="4"/>
  <c r="B47" i="4"/>
  <c r="E53" i="4"/>
  <c r="J56" i="4"/>
  <c r="H61" i="4"/>
  <c r="J66" i="4"/>
  <c r="L73" i="4"/>
  <c r="E77" i="4"/>
  <c r="D82" i="4"/>
  <c r="B86" i="4"/>
  <c r="G94" i="4"/>
  <c r="G96" i="4"/>
  <c r="E102" i="4"/>
  <c r="G102" i="4"/>
  <c r="N105" i="4"/>
  <c r="O105" i="4" s="1"/>
  <c r="F109" i="4"/>
  <c r="F111" i="4"/>
  <c r="L113" i="4"/>
  <c r="E119" i="4"/>
  <c r="L121" i="4"/>
  <c r="I127" i="4"/>
  <c r="K129" i="4"/>
  <c r="E140" i="4"/>
  <c r="N142" i="4"/>
  <c r="O142" i="4" s="1"/>
  <c r="F149" i="4"/>
  <c r="F159" i="4"/>
  <c r="H169" i="4"/>
  <c r="J171" i="4"/>
  <c r="L176" i="4"/>
  <c r="I176" i="4"/>
  <c r="E176" i="4"/>
  <c r="H182" i="4"/>
  <c r="E182" i="4"/>
  <c r="L182" i="4"/>
  <c r="F182" i="4"/>
  <c r="N182" i="4"/>
  <c r="O182" i="4" s="1"/>
  <c r="K182" i="4"/>
  <c r="G182" i="4"/>
  <c r="E187" i="4"/>
  <c r="B190" i="4"/>
  <c r="B198" i="4"/>
  <c r="L201" i="4"/>
  <c r="J201" i="4"/>
  <c r="I201" i="4"/>
  <c r="E201" i="4"/>
  <c r="K201" i="4"/>
  <c r="H201" i="4"/>
  <c r="G201" i="4"/>
  <c r="F201" i="4"/>
  <c r="C201" i="4"/>
  <c r="B201" i="4"/>
  <c r="H229" i="4"/>
  <c r="F231" i="4"/>
  <c r="B77" i="5"/>
  <c r="D111" i="5"/>
  <c r="C121" i="5"/>
  <c r="B151" i="5"/>
  <c r="C151" i="5"/>
  <c r="D151" i="5"/>
  <c r="C180" i="5"/>
  <c r="D180" i="5"/>
  <c r="B180" i="5"/>
  <c r="B5" i="4"/>
  <c r="K6" i="4"/>
  <c r="F11" i="4"/>
  <c r="H14" i="4"/>
  <c r="B16" i="4"/>
  <c r="K17" i="4"/>
  <c r="D19" i="4"/>
  <c r="G22" i="4"/>
  <c r="I25" i="4"/>
  <c r="C27" i="4"/>
  <c r="C30" i="4"/>
  <c r="K31" i="4"/>
  <c r="E33" i="4"/>
  <c r="G36" i="4"/>
  <c r="H39" i="4"/>
  <c r="I42" i="4"/>
  <c r="B44" i="4"/>
  <c r="J45" i="4"/>
  <c r="C47" i="4"/>
  <c r="D50" i="4"/>
  <c r="F53" i="4"/>
  <c r="C55" i="4"/>
  <c r="F55" i="4"/>
  <c r="K56" i="4"/>
  <c r="I61" i="4"/>
  <c r="D63" i="4"/>
  <c r="K66" i="4"/>
  <c r="N70" i="4"/>
  <c r="O70" i="4" s="1"/>
  <c r="H70" i="4"/>
  <c r="I70" i="4"/>
  <c r="G70" i="4"/>
  <c r="B70" i="4"/>
  <c r="N73" i="4"/>
  <c r="O73" i="4" s="1"/>
  <c r="F77" i="4"/>
  <c r="G82" i="4"/>
  <c r="C86" i="4"/>
  <c r="B89" i="4"/>
  <c r="H94" i="4"/>
  <c r="H96" i="4"/>
  <c r="B102" i="4"/>
  <c r="H109" i="4"/>
  <c r="H111" i="4"/>
  <c r="N113" i="4"/>
  <c r="O113" i="4" s="1"/>
  <c r="F119" i="4"/>
  <c r="N121" i="4"/>
  <c r="O121" i="4" s="1"/>
  <c r="K127" i="4"/>
  <c r="L129" i="4"/>
  <c r="N145" i="4"/>
  <c r="O145" i="4" s="1"/>
  <c r="F145" i="4"/>
  <c r="C145" i="4"/>
  <c r="G145" i="4"/>
  <c r="L145" i="4"/>
  <c r="I145" i="4"/>
  <c r="F147" i="4"/>
  <c r="H149" i="4"/>
  <c r="C160" i="4"/>
  <c r="N160" i="4"/>
  <c r="O160" i="4" s="1"/>
  <c r="G164" i="4"/>
  <c r="N164" i="4"/>
  <c r="O164" i="4" s="1"/>
  <c r="L164" i="4"/>
  <c r="I164" i="4"/>
  <c r="L166" i="4"/>
  <c r="I166" i="4"/>
  <c r="H166" i="4"/>
  <c r="N166" i="4"/>
  <c r="O166" i="4" s="1"/>
  <c r="K166" i="4"/>
  <c r="J166" i="4"/>
  <c r="E166" i="4"/>
  <c r="L169" i="4"/>
  <c r="B176" i="4"/>
  <c r="B182" i="4"/>
  <c r="G187" i="4"/>
  <c r="C190" i="4"/>
  <c r="C198" i="4"/>
  <c r="D201" i="4"/>
  <c r="I229" i="4"/>
  <c r="I231" i="4"/>
  <c r="C7" i="5"/>
  <c r="D52" i="5"/>
  <c r="C52" i="5"/>
  <c r="B52" i="5"/>
  <c r="D142" i="5"/>
  <c r="C142" i="5"/>
  <c r="B142" i="5"/>
  <c r="G31" i="4"/>
  <c r="D42" i="4"/>
  <c r="N140" i="4"/>
  <c r="O140" i="4" s="1"/>
  <c r="H140" i="4"/>
  <c r="J140" i="4"/>
  <c r="I140" i="4"/>
  <c r="G140" i="4"/>
  <c r="F140" i="4"/>
  <c r="C140" i="4"/>
  <c r="H17" i="4"/>
  <c r="G42" i="4"/>
  <c r="D5" i="4"/>
  <c r="G11" i="4"/>
  <c r="K13" i="4"/>
  <c r="C13" i="4"/>
  <c r="D16" i="4"/>
  <c r="L17" i="4"/>
  <c r="E19" i="4"/>
  <c r="H22" i="4"/>
  <c r="B24" i="4"/>
  <c r="J25" i="4"/>
  <c r="D27" i="4"/>
  <c r="D30" i="4"/>
  <c r="L31" i="4"/>
  <c r="F33" i="4"/>
  <c r="H36" i="4"/>
  <c r="I39" i="4"/>
  <c r="B41" i="4"/>
  <c r="J42" i="4"/>
  <c r="C44" i="4"/>
  <c r="K45" i="4"/>
  <c r="D47" i="4"/>
  <c r="E50" i="4"/>
  <c r="H53" i="4"/>
  <c r="B55" i="4"/>
  <c r="L56" i="4"/>
  <c r="J61" i="4"/>
  <c r="E63" i="4"/>
  <c r="C65" i="4"/>
  <c r="N65" i="4"/>
  <c r="O65" i="4" s="1"/>
  <c r="H65" i="4"/>
  <c r="L66" i="4"/>
  <c r="C70" i="4"/>
  <c r="G77" i="4"/>
  <c r="I82" i="4"/>
  <c r="D86" i="4"/>
  <c r="C89" i="4"/>
  <c r="I94" i="4"/>
  <c r="K96" i="4"/>
  <c r="C102" i="4"/>
  <c r="I106" i="4"/>
  <c r="C106" i="4"/>
  <c r="N106" i="4"/>
  <c r="O106" i="4" s="1"/>
  <c r="L106" i="4"/>
  <c r="J106" i="4"/>
  <c r="F106" i="4"/>
  <c r="J109" i="4"/>
  <c r="K111" i="4"/>
  <c r="L127" i="4"/>
  <c r="N129" i="4"/>
  <c r="O129" i="4" s="1"/>
  <c r="L140" i="4"/>
  <c r="K143" i="4"/>
  <c r="J143" i="4"/>
  <c r="B143" i="4"/>
  <c r="I143" i="4"/>
  <c r="B145" i="4"/>
  <c r="H147" i="4"/>
  <c r="I149" i="4"/>
  <c r="B160" i="4"/>
  <c r="F162" i="4"/>
  <c r="B164" i="4"/>
  <c r="B166" i="4"/>
  <c r="C176" i="4"/>
  <c r="C182" i="4"/>
  <c r="N184" i="4"/>
  <c r="O184" i="4" s="1"/>
  <c r="H187" i="4"/>
  <c r="D190" i="4"/>
  <c r="D198" i="4"/>
  <c r="N201" i="4"/>
  <c r="O201" i="4" s="1"/>
  <c r="J208" i="4"/>
  <c r="G216" i="4"/>
  <c r="K216" i="4"/>
  <c r="I216" i="4"/>
  <c r="H216" i="4"/>
  <c r="F216" i="4"/>
  <c r="N216" i="4"/>
  <c r="O216" i="4" s="1"/>
  <c r="L216" i="4"/>
  <c r="J216" i="4"/>
  <c r="D216" i="4"/>
  <c r="C216" i="4"/>
  <c r="J229" i="4"/>
  <c r="K244" i="4"/>
  <c r="H244" i="4"/>
  <c r="F244" i="4"/>
  <c r="E244" i="4"/>
  <c r="B244" i="4"/>
  <c r="C244" i="4"/>
  <c r="D244" i="4"/>
  <c r="C272" i="4"/>
  <c r="B272" i="4"/>
  <c r="H272" i="4"/>
  <c r="F272" i="4"/>
  <c r="E272" i="4"/>
  <c r="N272" i="4"/>
  <c r="O272" i="4" s="1"/>
  <c r="C8" i="5"/>
  <c r="B8" i="5"/>
  <c r="C269" i="5"/>
  <c r="B269" i="5"/>
  <c r="H11" i="4"/>
  <c r="K14" i="4"/>
  <c r="N17" i="4"/>
  <c r="O17" i="4" s="1"/>
  <c r="F19" i="4"/>
  <c r="I22" i="4"/>
  <c r="K25" i="4"/>
  <c r="E27" i="4"/>
  <c r="E30" i="4"/>
  <c r="N31" i="4"/>
  <c r="O31" i="4" s="1"/>
  <c r="G33" i="4"/>
  <c r="C35" i="4"/>
  <c r="I35" i="4"/>
  <c r="J36" i="4"/>
  <c r="J39" i="4"/>
  <c r="K42" i="4"/>
  <c r="L45" i="4"/>
  <c r="E47" i="4"/>
  <c r="I53" i="4"/>
  <c r="K61" i="4"/>
  <c r="N66" i="4"/>
  <c r="O66" i="4" s="1"/>
  <c r="H77" i="4"/>
  <c r="G79" i="4"/>
  <c r="H79" i="4"/>
  <c r="L79" i="4"/>
  <c r="K79" i="4"/>
  <c r="I79" i="4"/>
  <c r="D79" i="4"/>
  <c r="E86" i="4"/>
  <c r="K94" i="4"/>
  <c r="L96" i="4"/>
  <c r="K109" i="4"/>
  <c r="N111" i="4"/>
  <c r="O111" i="4" s="1"/>
  <c r="N114" i="4"/>
  <c r="O114" i="4" s="1"/>
  <c r="L114" i="4"/>
  <c r="K114" i="4"/>
  <c r="H114" i="4"/>
  <c r="E122" i="4"/>
  <c r="I122" i="4"/>
  <c r="L122" i="4"/>
  <c r="J122" i="4"/>
  <c r="B124" i="4"/>
  <c r="F124" i="4"/>
  <c r="L124" i="4"/>
  <c r="K124" i="4"/>
  <c r="J124" i="4"/>
  <c r="I124" i="4"/>
  <c r="E124" i="4"/>
  <c r="K149" i="4"/>
  <c r="H152" i="4"/>
  <c r="E152" i="4"/>
  <c r="N152" i="4"/>
  <c r="O152" i="4" s="1"/>
  <c r="L152" i="4"/>
  <c r="I152" i="4"/>
  <c r="G154" i="4"/>
  <c r="N154" i="4"/>
  <c r="O154" i="4" s="1"/>
  <c r="J154" i="4"/>
  <c r="I154" i="4"/>
  <c r="H154" i="4"/>
  <c r="F154" i="4"/>
  <c r="C154" i="4"/>
  <c r="I187" i="4"/>
  <c r="H190" i="4"/>
  <c r="E198" i="4"/>
  <c r="K229" i="4"/>
  <c r="G236" i="4"/>
  <c r="J236" i="4"/>
  <c r="I236" i="4"/>
  <c r="E236" i="4"/>
  <c r="B236" i="4"/>
  <c r="D236" i="4"/>
  <c r="N236" i="4"/>
  <c r="O236" i="4" s="1"/>
  <c r="L236" i="4"/>
  <c r="H236" i="4"/>
  <c r="F236" i="4"/>
  <c r="I247" i="4"/>
  <c r="H247" i="4"/>
  <c r="K247" i="4"/>
  <c r="J247" i="4"/>
  <c r="E247" i="4"/>
  <c r="B247" i="4"/>
  <c r="N247" i="4"/>
  <c r="O247" i="4" s="1"/>
  <c r="L247" i="4"/>
  <c r="G247" i="4"/>
  <c r="F247" i="4"/>
  <c r="D247" i="4"/>
  <c r="F5" i="4"/>
  <c r="N10" i="4"/>
  <c r="O10" i="4" s="1"/>
  <c r="C10" i="4"/>
  <c r="I10" i="4" s="1"/>
  <c r="D13" i="4"/>
  <c r="F16" i="4"/>
  <c r="H19" i="4"/>
  <c r="B21" i="4"/>
  <c r="J22" i="4"/>
  <c r="D24" i="4"/>
  <c r="L25" i="4"/>
  <c r="F27" i="4"/>
  <c r="F30" i="4"/>
  <c r="H33" i="4"/>
  <c r="B35" i="4"/>
  <c r="K36" i="4"/>
  <c r="K39" i="4"/>
  <c r="D41" i="4"/>
  <c r="L42" i="4"/>
  <c r="E44" i="4"/>
  <c r="N45" i="4"/>
  <c r="O45" i="4" s="1"/>
  <c r="F47" i="4"/>
  <c r="H50" i="4"/>
  <c r="B52" i="4"/>
  <c r="J53" i="4"/>
  <c r="E55" i="4"/>
  <c r="C60" i="4"/>
  <c r="L61" i="4"/>
  <c r="G63" i="4"/>
  <c r="D65" i="4"/>
  <c r="E70" i="4"/>
  <c r="B74" i="4"/>
  <c r="I77" i="4"/>
  <c r="B79" i="4"/>
  <c r="F86" i="4"/>
  <c r="E89" i="4"/>
  <c r="L94" i="4"/>
  <c r="F102" i="4"/>
  <c r="D106" i="4"/>
  <c r="N109" i="4"/>
  <c r="O109" i="4" s="1"/>
  <c r="B114" i="4"/>
  <c r="I116" i="4"/>
  <c r="J116" i="4"/>
  <c r="H116" i="4"/>
  <c r="L116" i="4"/>
  <c r="K116" i="4"/>
  <c r="G116" i="4"/>
  <c r="F116" i="4"/>
  <c r="C116" i="4"/>
  <c r="B120" i="4"/>
  <c r="B122" i="4"/>
  <c r="C124" i="4"/>
  <c r="H137" i="4"/>
  <c r="F137" i="4"/>
  <c r="E137" i="4"/>
  <c r="D137" i="4"/>
  <c r="C137" i="4"/>
  <c r="B141" i="4"/>
  <c r="G141" i="4"/>
  <c r="N141" i="4"/>
  <c r="O141" i="4" s="1"/>
  <c r="D143" i="4"/>
  <c r="E145" i="4"/>
  <c r="N149" i="4"/>
  <c r="O149" i="4" s="1"/>
  <c r="B152" i="4"/>
  <c r="B154" i="4"/>
  <c r="E160" i="4"/>
  <c r="I162" i="4"/>
  <c r="D164" i="4"/>
  <c r="D166" i="4"/>
  <c r="G174" i="4"/>
  <c r="J174" i="4"/>
  <c r="F176" i="4"/>
  <c r="C180" i="4"/>
  <c r="N180" i="4"/>
  <c r="O180" i="4" s="1"/>
  <c r="I180" i="4"/>
  <c r="D180" i="4"/>
  <c r="L180" i="4"/>
  <c r="K180" i="4"/>
  <c r="G180" i="4"/>
  <c r="I182" i="4"/>
  <c r="N185" i="4"/>
  <c r="O185" i="4" s="1"/>
  <c r="F185" i="4"/>
  <c r="C185" i="4"/>
  <c r="L185" i="4"/>
  <c r="G185" i="4"/>
  <c r="K187" i="4"/>
  <c r="N191" i="4"/>
  <c r="O191" i="4" s="1"/>
  <c r="F191" i="4"/>
  <c r="C191" i="4"/>
  <c r="G191" i="4"/>
  <c r="H191" i="4"/>
  <c r="F198" i="4"/>
  <c r="C202" i="4"/>
  <c r="F202" i="4"/>
  <c r="E202" i="4"/>
  <c r="L202" i="4"/>
  <c r="N202" i="4"/>
  <c r="O202" i="4" s="1"/>
  <c r="N208" i="4"/>
  <c r="O208" i="4" s="1"/>
  <c r="E216" i="4"/>
  <c r="C236" i="4"/>
  <c r="I244" i="4"/>
  <c r="C247" i="4"/>
  <c r="G272" i="4"/>
  <c r="F14" i="4"/>
  <c r="G25" i="4"/>
  <c r="H66" i="4"/>
  <c r="D26" i="5"/>
  <c r="C9" i="5"/>
  <c r="G5" i="4"/>
  <c r="K11" i="4"/>
  <c r="E13" i="4"/>
  <c r="N14" i="4"/>
  <c r="O14" i="4" s="1"/>
  <c r="G16" i="4"/>
  <c r="I19" i="4"/>
  <c r="C21" i="4"/>
  <c r="E24" i="4"/>
  <c r="N25" i="4"/>
  <c r="O25" i="4" s="1"/>
  <c r="G27" i="4"/>
  <c r="G30" i="4"/>
  <c r="E32" i="4"/>
  <c r="I32" i="4"/>
  <c r="I33" i="4"/>
  <c r="D35" i="4"/>
  <c r="L36" i="4"/>
  <c r="L39" i="4"/>
  <c r="E41" i="4"/>
  <c r="N42" i="4"/>
  <c r="O42" i="4" s="1"/>
  <c r="F44" i="4"/>
  <c r="G47" i="4"/>
  <c r="I50" i="4"/>
  <c r="C52" i="4"/>
  <c r="L53" i="4"/>
  <c r="G55" i="4"/>
  <c r="D60" i="4"/>
  <c r="N61" i="4"/>
  <c r="O61" i="4" s="1"/>
  <c r="H63" i="4"/>
  <c r="E65" i="4"/>
  <c r="I67" i="4"/>
  <c r="H67" i="4"/>
  <c r="G67" i="4"/>
  <c r="B67" i="4"/>
  <c r="F70" i="4"/>
  <c r="C74" i="4"/>
  <c r="J77" i="4"/>
  <c r="C79" i="4"/>
  <c r="G86" i="4"/>
  <c r="F89" i="4"/>
  <c r="D91" i="4"/>
  <c r="H91" i="4"/>
  <c r="N91" i="4"/>
  <c r="O91" i="4" s="1"/>
  <c r="J91" i="4"/>
  <c r="N94" i="4"/>
  <c r="O94" i="4" s="1"/>
  <c r="H102" i="4"/>
  <c r="E106" i="4"/>
  <c r="E112" i="4"/>
  <c r="B112" i="4"/>
  <c r="N112" i="4"/>
  <c r="O112" i="4" s="1"/>
  <c r="C114" i="4"/>
  <c r="C120" i="4"/>
  <c r="C122" i="4"/>
  <c r="D124" i="4"/>
  <c r="C135" i="4"/>
  <c r="B135" i="4"/>
  <c r="N135" i="4"/>
  <c r="O135" i="4" s="1"/>
  <c r="L135" i="4"/>
  <c r="K135" i="4"/>
  <c r="J135" i="4"/>
  <c r="G135" i="4"/>
  <c r="E143" i="4"/>
  <c r="H145" i="4"/>
  <c r="C152" i="4"/>
  <c r="D154" i="4"/>
  <c r="F160" i="4"/>
  <c r="J162" i="4"/>
  <c r="E164" i="4"/>
  <c r="F166" i="4"/>
  <c r="G176" i="4"/>
  <c r="J182" i="4"/>
  <c r="K236" i="4"/>
  <c r="J244" i="4"/>
  <c r="I272" i="4"/>
  <c r="D14" i="4"/>
  <c r="E22" i="4"/>
  <c r="B22" i="4"/>
  <c r="E127" i="4"/>
  <c r="E109" i="4"/>
  <c r="H5" i="4"/>
  <c r="F13" i="4"/>
  <c r="H16" i="4"/>
  <c r="D21" i="4"/>
  <c r="L22" i="4"/>
  <c r="F24" i="4"/>
  <c r="H27" i="4"/>
  <c r="H30" i="4"/>
  <c r="J33" i="4"/>
  <c r="E35" i="4"/>
  <c r="N36" i="4"/>
  <c r="O36" i="4" s="1"/>
  <c r="N39" i="4"/>
  <c r="O39" i="4" s="1"/>
  <c r="F41" i="4"/>
  <c r="G44" i="4"/>
  <c r="I47" i="4"/>
  <c r="J50" i="4"/>
  <c r="D52" i="4"/>
  <c r="N53" i="4"/>
  <c r="O53" i="4" s="1"/>
  <c r="H55" i="4"/>
  <c r="E60" i="4"/>
  <c r="I63" i="4"/>
  <c r="F65" i="4"/>
  <c r="J70" i="4"/>
  <c r="D74" i="4"/>
  <c r="K77" i="4"/>
  <c r="E79" i="4"/>
  <c r="H86" i="4"/>
  <c r="H89" i="4"/>
  <c r="C95" i="4"/>
  <c r="K95" i="4"/>
  <c r="G95" i="4"/>
  <c r="F95" i="4"/>
  <c r="D95" i="4"/>
  <c r="I102" i="4"/>
  <c r="G106" i="4"/>
  <c r="D114" i="4"/>
  <c r="D120" i="4"/>
  <c r="D122" i="4"/>
  <c r="G124" i="4"/>
  <c r="J139" i="4"/>
  <c r="G139" i="4"/>
  <c r="L139" i="4"/>
  <c r="F143" i="4"/>
  <c r="J145" i="4"/>
  <c r="C150" i="4"/>
  <c r="N150" i="4"/>
  <c r="O150" i="4" s="1"/>
  <c r="D150" i="4"/>
  <c r="J150" i="4"/>
  <c r="D152" i="4"/>
  <c r="E154" i="4"/>
  <c r="G160" i="4"/>
  <c r="K162" i="4"/>
  <c r="F164" i="4"/>
  <c r="G166" i="4"/>
  <c r="H176" i="4"/>
  <c r="N188" i="4"/>
  <c r="O188" i="4" s="1"/>
  <c r="F188" i="4"/>
  <c r="C188" i="4"/>
  <c r="L188" i="4"/>
  <c r="K188" i="4"/>
  <c r="J188" i="4"/>
  <c r="I188" i="4"/>
  <c r="G188" i="4"/>
  <c r="E188" i="4"/>
  <c r="L244" i="4"/>
  <c r="J272" i="4"/>
  <c r="C54" i="5"/>
  <c r="B54" i="5"/>
  <c r="D54" i="5"/>
  <c r="D89" i="5"/>
  <c r="C89" i="5"/>
  <c r="B89" i="5"/>
  <c r="C222" i="4"/>
  <c r="K222" i="4"/>
  <c r="I222" i="4"/>
  <c r="H222" i="4"/>
  <c r="G222" i="4"/>
  <c r="F222" i="4"/>
  <c r="N222" i="4"/>
  <c r="O222" i="4" s="1"/>
  <c r="L222" i="4"/>
  <c r="E222" i="4"/>
  <c r="D222" i="4"/>
  <c r="B18" i="5"/>
  <c r="G19" i="4"/>
  <c r="B19" i="4"/>
  <c r="D22" i="4"/>
  <c r="C33" i="4"/>
  <c r="E36" i="4"/>
  <c r="D53" i="4"/>
  <c r="L105" i="4"/>
  <c r="C7" i="4"/>
  <c r="N11" i="4"/>
  <c r="O11" i="4" s="1"/>
  <c r="G13" i="4"/>
  <c r="J16" i="4"/>
  <c r="K19" i="4"/>
  <c r="E21" i="4"/>
  <c r="N22" i="4"/>
  <c r="O22" i="4" s="1"/>
  <c r="G24" i="4"/>
  <c r="I26" i="4"/>
  <c r="J26" i="4"/>
  <c r="I27" i="4"/>
  <c r="G29" i="4"/>
  <c r="I29" i="4"/>
  <c r="I30" i="4"/>
  <c r="C32" i="4"/>
  <c r="L33" i="4"/>
  <c r="F35" i="4"/>
  <c r="G41" i="4"/>
  <c r="I44" i="4"/>
  <c r="J47" i="4"/>
  <c r="C49" i="4"/>
  <c r="K50" i="4"/>
  <c r="F52" i="4"/>
  <c r="I55" i="4"/>
  <c r="F60" i="4"/>
  <c r="E62" i="4"/>
  <c r="L62" i="4"/>
  <c r="G62" i="4"/>
  <c r="J63" i="4"/>
  <c r="G65" i="4"/>
  <c r="D67" i="4"/>
  <c r="K70" i="4"/>
  <c r="E74" i="4"/>
  <c r="N77" i="4"/>
  <c r="O77" i="4" s="1"/>
  <c r="F79" i="4"/>
  <c r="C83" i="4"/>
  <c r="J86" i="4"/>
  <c r="I89" i="4"/>
  <c r="C91" i="4"/>
  <c r="K93" i="4"/>
  <c r="B93" i="4"/>
  <c r="L93" i="4"/>
  <c r="J93" i="4"/>
  <c r="H93" i="4"/>
  <c r="E93" i="4"/>
  <c r="B95" i="4"/>
  <c r="J102" i="4"/>
  <c r="H106" i="4"/>
  <c r="D112" i="4"/>
  <c r="E114" i="4"/>
  <c r="E120" i="4"/>
  <c r="F122" i="4"/>
  <c r="H124" i="4"/>
  <c r="E135" i="4"/>
  <c r="B139" i="4"/>
  <c r="G143" i="4"/>
  <c r="K145" i="4"/>
  <c r="B150" i="4"/>
  <c r="F152" i="4"/>
  <c r="K154" i="4"/>
  <c r="H160" i="4"/>
  <c r="L162" i="4"/>
  <c r="H164" i="4"/>
  <c r="J176" i="4"/>
  <c r="B188" i="4"/>
  <c r="N194" i="4"/>
  <c r="O194" i="4" s="1"/>
  <c r="L194" i="4"/>
  <c r="F194" i="4"/>
  <c r="D194" i="4"/>
  <c r="C194" i="4"/>
  <c r="J194" i="4"/>
  <c r="I194" i="4"/>
  <c r="G196" i="4"/>
  <c r="E196" i="4"/>
  <c r="D196" i="4"/>
  <c r="L196" i="4"/>
  <c r="I196" i="4"/>
  <c r="N196" i="4"/>
  <c r="O196" i="4" s="1"/>
  <c r="K196" i="4"/>
  <c r="H196" i="4"/>
  <c r="F196" i="4"/>
  <c r="E219" i="4"/>
  <c r="K219" i="4"/>
  <c r="I219" i="4"/>
  <c r="H219" i="4"/>
  <c r="C219" i="4"/>
  <c r="N244" i="4"/>
  <c r="O244" i="4" s="1"/>
  <c r="E269" i="4"/>
  <c r="B269" i="4"/>
  <c r="F269" i="4"/>
  <c r="L269" i="4"/>
  <c r="K269" i="4"/>
  <c r="K272" i="4"/>
  <c r="J169" i="4"/>
  <c r="G169" i="4"/>
  <c r="K169" i="4"/>
  <c r="I169" i="4"/>
  <c r="D259" i="5"/>
  <c r="C259" i="5"/>
  <c r="B259" i="5"/>
  <c r="F6" i="4"/>
  <c r="E82" i="4"/>
  <c r="H82" i="4"/>
  <c r="N82" i="4"/>
  <c r="O82" i="4" s="1"/>
  <c r="L82" i="4"/>
  <c r="J82" i="4"/>
  <c r="F82" i="4"/>
  <c r="H6" i="4"/>
  <c r="H56" i="4"/>
  <c r="E129" i="4"/>
  <c r="E7" i="4"/>
  <c r="H13" i="4"/>
  <c r="B15" i="4"/>
  <c r="K16" i="4"/>
  <c r="L19" i="4"/>
  <c r="F21" i="4"/>
  <c r="H24" i="4"/>
  <c r="B26" i="4"/>
  <c r="J27" i="4"/>
  <c r="B29" i="4"/>
  <c r="J30" i="4"/>
  <c r="D32" i="4"/>
  <c r="N33" i="4"/>
  <c r="O33" i="4" s="1"/>
  <c r="G35" i="4"/>
  <c r="I41" i="4"/>
  <c r="J44" i="4"/>
  <c r="K47" i="4"/>
  <c r="D49" i="4"/>
  <c r="L50" i="4"/>
  <c r="G52" i="4"/>
  <c r="J55" i="4"/>
  <c r="G60" i="4"/>
  <c r="B62" i="4"/>
  <c r="L63" i="4"/>
  <c r="I65" i="4"/>
  <c r="E67" i="4"/>
  <c r="L70" i="4"/>
  <c r="F74" i="4"/>
  <c r="I76" i="4"/>
  <c r="H76" i="4"/>
  <c r="L76" i="4"/>
  <c r="K76" i="4"/>
  <c r="G76" i="4"/>
  <c r="D76" i="4"/>
  <c r="J79" i="4"/>
  <c r="D83" i="4"/>
  <c r="K86" i="4"/>
  <c r="J89" i="4"/>
  <c r="E91" i="4"/>
  <c r="C93" i="4"/>
  <c r="E95" i="4"/>
  <c r="K102" i="4"/>
  <c r="K106" i="4"/>
  <c r="F112" i="4"/>
  <c r="F114" i="4"/>
  <c r="F120" i="4"/>
  <c r="G122" i="4"/>
  <c r="N124" i="4"/>
  <c r="O124" i="4" s="1"/>
  <c r="F135" i="4"/>
  <c r="C139" i="4"/>
  <c r="H143" i="4"/>
  <c r="E150" i="4"/>
  <c r="G152" i="4"/>
  <c r="L154" i="4"/>
  <c r="I160" i="4"/>
  <c r="N162" i="4"/>
  <c r="O162" i="4" s="1"/>
  <c r="J164" i="4"/>
  <c r="K176" i="4"/>
  <c r="D188" i="4"/>
  <c r="B194" i="4"/>
  <c r="B196" i="4"/>
  <c r="B219" i="4"/>
  <c r="E245" i="4"/>
  <c r="K245" i="4"/>
  <c r="H245" i="4"/>
  <c r="F245" i="4"/>
  <c r="D245" i="4"/>
  <c r="N245" i="4"/>
  <c r="O245" i="4" s="1"/>
  <c r="L245" i="4"/>
  <c r="J245" i="4"/>
  <c r="G245" i="4"/>
  <c r="C245" i="4"/>
  <c r="C269" i="4"/>
  <c r="L272" i="4"/>
  <c r="G200" i="4"/>
  <c r="I31" i="4"/>
  <c r="H45" i="4"/>
  <c r="F7" i="4"/>
  <c r="D15" i="4"/>
  <c r="L16" i="4"/>
  <c r="N19" i="4"/>
  <c r="O19" i="4" s="1"/>
  <c r="G21" i="4"/>
  <c r="K23" i="4"/>
  <c r="I23" i="4"/>
  <c r="I24" i="4"/>
  <c r="C26" i="4"/>
  <c r="K27" i="4"/>
  <c r="C29" i="4"/>
  <c r="K30" i="4"/>
  <c r="F32" i="4"/>
  <c r="H35" i="4"/>
  <c r="C37" i="4"/>
  <c r="J41" i="4"/>
  <c r="K44" i="4"/>
  <c r="L47" i="4"/>
  <c r="E49" i="4"/>
  <c r="H52" i="4"/>
  <c r="K55" i="4"/>
  <c r="H60" i="4"/>
  <c r="C62" i="4"/>
  <c r="N63" i="4"/>
  <c r="O63" i="4" s="1"/>
  <c r="J65" i="4"/>
  <c r="F67" i="4"/>
  <c r="G74" i="4"/>
  <c r="B76" i="4"/>
  <c r="N79" i="4"/>
  <c r="O79" i="4" s="1"/>
  <c r="E83" i="4"/>
  <c r="L86" i="4"/>
  <c r="K89" i="4"/>
  <c r="F91" i="4"/>
  <c r="D93" i="4"/>
  <c r="H95" i="4"/>
  <c r="L102" i="4"/>
  <c r="G112" i="4"/>
  <c r="G114" i="4"/>
  <c r="G120" i="4"/>
  <c r="H122" i="4"/>
  <c r="H135" i="4"/>
  <c r="D139" i="4"/>
  <c r="L143" i="4"/>
  <c r="F150" i="4"/>
  <c r="J152" i="4"/>
  <c r="J160" i="4"/>
  <c r="K164" i="4"/>
  <c r="F174" i="4"/>
  <c r="N176" i="4"/>
  <c r="O176" i="4" s="1"/>
  <c r="J180" i="4"/>
  <c r="I185" i="4"/>
  <c r="H188" i="4"/>
  <c r="J191" i="4"/>
  <c r="E194" i="4"/>
  <c r="C196" i="4"/>
  <c r="I202" i="4"/>
  <c r="D219" i="4"/>
  <c r="B245" i="4"/>
  <c r="D269" i="4"/>
  <c r="E39" i="4"/>
  <c r="G7" i="4"/>
  <c r="N16" i="4"/>
  <c r="O16" i="4" s="1"/>
  <c r="L30" i="4"/>
  <c r="G32" i="4"/>
  <c r="J35" i="4"/>
  <c r="K41" i="4"/>
  <c r="L44" i="4"/>
  <c r="N47" i="4"/>
  <c r="O47" i="4" s="1"/>
  <c r="F49" i="4"/>
  <c r="I52" i="4"/>
  <c r="L55" i="4"/>
  <c r="I60" i="4"/>
  <c r="D62" i="4"/>
  <c r="I64" i="4"/>
  <c r="E64" i="4"/>
  <c r="K65" i="4"/>
  <c r="J67" i="4"/>
  <c r="N71" i="4"/>
  <c r="O71" i="4" s="1"/>
  <c r="J71" i="4"/>
  <c r="H74" i="4"/>
  <c r="C76" i="4"/>
  <c r="F83" i="4"/>
  <c r="N86" i="4"/>
  <c r="O86" i="4" s="1"/>
  <c r="L89" i="4"/>
  <c r="G91" i="4"/>
  <c r="F93" i="4"/>
  <c r="I95" i="4"/>
  <c r="N102" i="4"/>
  <c r="O102" i="4" s="1"/>
  <c r="J107" i="4"/>
  <c r="C107" i="4"/>
  <c r="H112" i="4"/>
  <c r="I114" i="4"/>
  <c r="H120" i="4"/>
  <c r="K122" i="4"/>
  <c r="C125" i="4"/>
  <c r="I125" i="4"/>
  <c r="I135" i="4"/>
  <c r="E139" i="4"/>
  <c r="N143" i="4"/>
  <c r="O143" i="4" s="1"/>
  <c r="G150" i="4"/>
  <c r="K152" i="4"/>
  <c r="N155" i="4"/>
  <c r="O155" i="4" s="1"/>
  <c r="F155" i="4"/>
  <c r="C155" i="4"/>
  <c r="B155" i="4"/>
  <c r="E157" i="4"/>
  <c r="L157" i="4"/>
  <c r="K160" i="4"/>
  <c r="J185" i="4"/>
  <c r="K191" i="4"/>
  <c r="G194" i="4"/>
  <c r="J196" i="4"/>
  <c r="J202" i="4"/>
  <c r="F219" i="4"/>
  <c r="I245" i="4"/>
  <c r="G265" i="4"/>
  <c r="F265" i="4"/>
  <c r="E265" i="4"/>
  <c r="B265" i="4"/>
  <c r="K265" i="4"/>
  <c r="G269" i="4"/>
  <c r="C12" i="5"/>
  <c r="B12" i="5"/>
  <c r="N251" i="4"/>
  <c r="O251" i="4" s="1"/>
  <c r="D251" i="4"/>
  <c r="L251" i="4"/>
  <c r="J251" i="4"/>
  <c r="I251" i="4"/>
  <c r="I257" i="4"/>
  <c r="D257" i="4"/>
  <c r="E257" i="4"/>
  <c r="C257" i="4"/>
  <c r="E263" i="4"/>
  <c r="C263" i="4"/>
  <c r="K263" i="4"/>
  <c r="J263" i="4"/>
  <c r="G263" i="4"/>
  <c r="B263" i="4"/>
  <c r="N263" i="4"/>
  <c r="O263" i="4" s="1"/>
  <c r="L263" i="4"/>
  <c r="K270" i="4"/>
  <c r="I270" i="4"/>
  <c r="B270" i="4"/>
  <c r="H270" i="4"/>
  <c r="G270" i="4"/>
  <c r="D270" i="4"/>
  <c r="F270" i="4"/>
  <c r="N270" i="4"/>
  <c r="O270" i="4" s="1"/>
  <c r="J270" i="4"/>
  <c r="E270" i="4"/>
  <c r="D97" i="5"/>
  <c r="C97" i="5"/>
  <c r="D152" i="5"/>
  <c r="C152" i="5"/>
  <c r="B152" i="5"/>
  <c r="B171" i="5"/>
  <c r="D171" i="5"/>
  <c r="C171" i="5"/>
  <c r="C70" i="5"/>
  <c r="B70" i="5"/>
  <c r="C79" i="5"/>
  <c r="B79" i="5"/>
  <c r="C123" i="5"/>
  <c r="B123" i="5"/>
  <c r="D143" i="5"/>
  <c r="B143" i="5"/>
  <c r="C143" i="5"/>
  <c r="D162" i="5"/>
  <c r="C162" i="5"/>
  <c r="B162" i="5"/>
  <c r="L156" i="4"/>
  <c r="I156" i="4"/>
  <c r="N156" i="4"/>
  <c r="O156" i="4" s="1"/>
  <c r="J156" i="4"/>
  <c r="E177" i="4"/>
  <c r="F177" i="4"/>
  <c r="E251" i="4"/>
  <c r="G257" i="4"/>
  <c r="H263" i="4"/>
  <c r="J271" i="4"/>
  <c r="K271" i="4"/>
  <c r="H271" i="4"/>
  <c r="G271" i="4"/>
  <c r="C271" i="4"/>
  <c r="B271" i="4"/>
  <c r="C304" i="4"/>
  <c r="B304" i="4"/>
  <c r="K304" i="4"/>
  <c r="N304" i="4"/>
  <c r="O304" i="4" s="1"/>
  <c r="L304" i="4"/>
  <c r="I304" i="4"/>
  <c r="D304" i="4"/>
  <c r="C124" i="5"/>
  <c r="D124" i="5"/>
  <c r="E239" i="4"/>
  <c r="J239" i="4"/>
  <c r="I239" i="4"/>
  <c r="F239" i="4"/>
  <c r="B239" i="4"/>
  <c r="F251" i="4"/>
  <c r="H257" i="4"/>
  <c r="I263" i="4"/>
  <c r="K298" i="4"/>
  <c r="J298" i="4"/>
  <c r="C298" i="4"/>
  <c r="B298" i="4"/>
  <c r="L298" i="4"/>
  <c r="E298" i="4"/>
  <c r="B278" i="4"/>
  <c r="J278" i="4"/>
  <c r="L278" i="4"/>
  <c r="H278" i="4"/>
  <c r="F278" i="4"/>
  <c r="E278" i="4"/>
  <c r="G286" i="4"/>
  <c r="F286" i="4"/>
  <c r="L286" i="4"/>
  <c r="K286" i="4"/>
  <c r="D28" i="5"/>
  <c r="C28" i="5"/>
  <c r="B28" i="5"/>
  <c r="D99" i="5"/>
  <c r="C99" i="5"/>
  <c r="N100" i="4"/>
  <c r="O100" i="4" s="1"/>
  <c r="C100" i="4"/>
  <c r="L100" i="4"/>
  <c r="G144" i="4"/>
  <c r="L144" i="4"/>
  <c r="E199" i="4"/>
  <c r="F199" i="4"/>
  <c r="D199" i="4"/>
  <c r="C199" i="4"/>
  <c r="G226" i="4"/>
  <c r="C226" i="4"/>
  <c r="B226" i="4"/>
  <c r="N226" i="4"/>
  <c r="O226" i="4" s="1"/>
  <c r="E226" i="4"/>
  <c r="D239" i="4"/>
  <c r="H251" i="4"/>
  <c r="K257" i="4"/>
  <c r="N261" i="4"/>
  <c r="O261" i="4" s="1"/>
  <c r="J261" i="4"/>
  <c r="K261" i="4"/>
  <c r="G261" i="4"/>
  <c r="E261" i="4"/>
  <c r="D261" i="4"/>
  <c r="I261" i="4"/>
  <c r="L261" i="4"/>
  <c r="F261" i="4"/>
  <c r="C261" i="4"/>
  <c r="F271" i="4"/>
  <c r="C278" i="4"/>
  <c r="C282" i="4"/>
  <c r="I282" i="4"/>
  <c r="J282" i="4"/>
  <c r="H282" i="4"/>
  <c r="G282" i="4"/>
  <c r="D282" i="4"/>
  <c r="B286" i="4"/>
  <c r="J294" i="4"/>
  <c r="I294" i="4"/>
  <c r="E294" i="4"/>
  <c r="D294" i="4"/>
  <c r="C294" i="4"/>
  <c r="L294" i="4"/>
  <c r="F298" i="4"/>
  <c r="G304" i="4"/>
  <c r="C14" i="5"/>
  <c r="B14" i="5"/>
  <c r="B81" i="5"/>
  <c r="D81" i="5"/>
  <c r="C81" i="5"/>
  <c r="B99" i="5"/>
  <c r="I151" i="4"/>
  <c r="B151" i="4"/>
  <c r="N151" i="4"/>
  <c r="O151" i="4" s="1"/>
  <c r="H151" i="4"/>
  <c r="G239" i="4"/>
  <c r="K251" i="4"/>
  <c r="L257" i="4"/>
  <c r="D278" i="4"/>
  <c r="C286" i="4"/>
  <c r="I288" i="4"/>
  <c r="H288" i="4"/>
  <c r="L288" i="4"/>
  <c r="N288" i="4"/>
  <c r="O288" i="4" s="1"/>
  <c r="G288" i="4"/>
  <c r="E288" i="4"/>
  <c r="D288" i="4"/>
  <c r="G298" i="4"/>
  <c r="H304" i="4"/>
  <c r="B38" i="5"/>
  <c r="E92" i="4"/>
  <c r="K92" i="4"/>
  <c r="D97" i="4"/>
  <c r="L97" i="4"/>
  <c r="D100" i="4"/>
  <c r="B123" i="4"/>
  <c r="B131" i="4"/>
  <c r="C134" i="4"/>
  <c r="C144" i="4"/>
  <c r="L146" i="4"/>
  <c r="I146" i="4"/>
  <c r="H146" i="4"/>
  <c r="C151" i="4"/>
  <c r="J179" i="4"/>
  <c r="G179" i="4"/>
  <c r="F179" i="4"/>
  <c r="G199" i="4"/>
  <c r="L204" i="4"/>
  <c r="J204" i="4"/>
  <c r="I204" i="4"/>
  <c r="N204" i="4"/>
  <c r="O204" i="4" s="1"/>
  <c r="F226" i="4"/>
  <c r="H239" i="4"/>
  <c r="N257" i="4"/>
  <c r="O257" i="4" s="1"/>
  <c r="H261" i="4"/>
  <c r="L271" i="4"/>
  <c r="G276" i="4"/>
  <c r="I276" i="4"/>
  <c r="D276" i="4"/>
  <c r="L276" i="4"/>
  <c r="J276" i="4"/>
  <c r="H276" i="4"/>
  <c r="G278" i="4"/>
  <c r="E282" i="4"/>
  <c r="D286" i="4"/>
  <c r="B288" i="4"/>
  <c r="F294" i="4"/>
  <c r="H298" i="4"/>
  <c r="J304" i="4"/>
  <c r="C30" i="5"/>
  <c r="D30" i="5"/>
  <c r="D38" i="5"/>
  <c r="B46" i="5"/>
  <c r="D46" i="5"/>
  <c r="C46" i="5"/>
  <c r="E100" i="4"/>
  <c r="N110" i="4"/>
  <c r="O110" i="4" s="1"/>
  <c r="I110" i="4"/>
  <c r="D110" i="4"/>
  <c r="C115" i="4"/>
  <c r="B115" i="4"/>
  <c r="C123" i="4"/>
  <c r="C131" i="4"/>
  <c r="D134" i="4"/>
  <c r="D144" i="4"/>
  <c r="B146" i="4"/>
  <c r="D151" i="4"/>
  <c r="H172" i="4"/>
  <c r="E172" i="4"/>
  <c r="C172" i="4"/>
  <c r="I177" i="4"/>
  <c r="B179" i="4"/>
  <c r="I181" i="4"/>
  <c r="B181" i="4"/>
  <c r="C181" i="4"/>
  <c r="I193" i="4"/>
  <c r="F193" i="4"/>
  <c r="E193" i="4"/>
  <c r="C193" i="4"/>
  <c r="G193" i="4"/>
  <c r="H199" i="4"/>
  <c r="B204" i="4"/>
  <c r="I213" i="4"/>
  <c r="L213" i="4"/>
  <c r="J213" i="4"/>
  <c r="H213" i="4"/>
  <c r="B213" i="4"/>
  <c r="G213" i="4"/>
  <c r="F213" i="4"/>
  <c r="N217" i="4"/>
  <c r="O217" i="4" s="1"/>
  <c r="D217" i="4"/>
  <c r="C217" i="4"/>
  <c r="J217" i="4"/>
  <c r="F217" i="4"/>
  <c r="E217" i="4"/>
  <c r="H226" i="4"/>
  <c r="N237" i="4"/>
  <c r="O237" i="4" s="1"/>
  <c r="L237" i="4"/>
  <c r="I237" i="4"/>
  <c r="G237" i="4"/>
  <c r="F237" i="4"/>
  <c r="K237" i="4"/>
  <c r="J237" i="4"/>
  <c r="K239" i="4"/>
  <c r="N271" i="4"/>
  <c r="O271" i="4" s="1"/>
  <c r="B276" i="4"/>
  <c r="I278" i="4"/>
  <c r="F282" i="4"/>
  <c r="E286" i="4"/>
  <c r="C288" i="4"/>
  <c r="G294" i="4"/>
  <c r="I298" i="4"/>
  <c r="B30" i="5"/>
  <c r="N165" i="4"/>
  <c r="O165" i="4" s="1"/>
  <c r="F165" i="4"/>
  <c r="C165" i="4"/>
  <c r="C170" i="4"/>
  <c r="N170" i="4"/>
  <c r="O170" i="4" s="1"/>
  <c r="E248" i="4"/>
  <c r="K248" i="4"/>
  <c r="I248" i="4"/>
  <c r="H248" i="4"/>
  <c r="F248" i="4"/>
  <c r="D39" i="5"/>
  <c r="C39" i="5"/>
  <c r="B39" i="5"/>
  <c r="B301" i="5"/>
  <c r="C301" i="5"/>
  <c r="D301" i="5"/>
  <c r="D319" i="5"/>
  <c r="C319" i="5"/>
  <c r="B319" i="5"/>
  <c r="K210" i="4"/>
  <c r="L210" i="4"/>
  <c r="I210" i="4"/>
  <c r="H210" i="4"/>
  <c r="G240" i="4"/>
  <c r="L240" i="4"/>
  <c r="J240" i="4"/>
  <c r="H240" i="4"/>
  <c r="F240" i="4"/>
  <c r="I240" i="4"/>
  <c r="C266" i="4"/>
  <c r="D266" i="4"/>
  <c r="K266" i="4"/>
  <c r="H266" i="4"/>
  <c r="F266" i="4"/>
  <c r="E266" i="4"/>
  <c r="B266" i="4"/>
  <c r="I273" i="4"/>
  <c r="J273" i="4"/>
  <c r="D273" i="4"/>
  <c r="L273" i="4"/>
  <c r="G273" i="4"/>
  <c r="E273" i="4"/>
  <c r="C273" i="4"/>
  <c r="I291" i="4"/>
  <c r="H291" i="4"/>
  <c r="B291" i="4"/>
  <c r="L291" i="4"/>
  <c r="K291" i="4"/>
  <c r="C31" i="5"/>
  <c r="B31" i="5"/>
  <c r="D40" i="5"/>
  <c r="C40" i="5"/>
  <c r="D83" i="5"/>
  <c r="B83" i="5"/>
  <c r="B91" i="5"/>
  <c r="D91" i="5"/>
  <c r="C91" i="5"/>
  <c r="B246" i="5"/>
  <c r="D246" i="5"/>
  <c r="C246" i="5"/>
  <c r="D193" i="5"/>
  <c r="B193" i="5"/>
  <c r="D274" i="5"/>
  <c r="C274" i="5"/>
  <c r="B274" i="5"/>
  <c r="C232" i="4"/>
  <c r="D232" i="4"/>
  <c r="B232" i="4"/>
  <c r="K232" i="4"/>
  <c r="N234" i="4"/>
  <c r="O234" i="4" s="1"/>
  <c r="J234" i="4"/>
  <c r="H234" i="4"/>
  <c r="G234" i="4"/>
  <c r="I234" i="4"/>
  <c r="C238" i="4"/>
  <c r="B238" i="4"/>
  <c r="N238" i="4"/>
  <c r="O238" i="4" s="1"/>
  <c r="G238" i="4"/>
  <c r="C193" i="5"/>
  <c r="D203" i="5"/>
  <c r="C203" i="5"/>
  <c r="B203" i="5"/>
  <c r="D48" i="5"/>
  <c r="C48" i="5"/>
  <c r="B48" i="5"/>
  <c r="D74" i="5"/>
  <c r="C74" i="5"/>
  <c r="B74" i="5"/>
  <c r="D184" i="5"/>
  <c r="C184" i="5"/>
  <c r="B184" i="5"/>
  <c r="C194" i="5"/>
  <c r="B194" i="5"/>
  <c r="D194" i="5"/>
  <c r="N197" i="4"/>
  <c r="O197" i="4" s="1"/>
  <c r="L197" i="4"/>
  <c r="K197" i="4"/>
  <c r="E197" i="4"/>
  <c r="C197" i="4"/>
  <c r="B197" i="4"/>
  <c r="E210" i="4"/>
  <c r="I223" i="4"/>
  <c r="D223" i="4"/>
  <c r="C223" i="4"/>
  <c r="L223" i="4"/>
  <c r="F232" i="4"/>
  <c r="C234" i="4"/>
  <c r="E238" i="4"/>
  <c r="E240" i="4"/>
  <c r="D33" i="5"/>
  <c r="C33" i="5"/>
  <c r="B33" i="5"/>
  <c r="B49" i="5"/>
  <c r="D49" i="5"/>
  <c r="C49" i="5"/>
  <c r="C59" i="5"/>
  <c r="D59" i="5"/>
  <c r="B59" i="5"/>
  <c r="C75" i="5"/>
  <c r="B75" i="5"/>
  <c r="D75" i="5"/>
  <c r="D118" i="5"/>
  <c r="B118" i="5"/>
  <c r="B284" i="4"/>
  <c r="D284" i="4"/>
  <c r="F284" i="4"/>
  <c r="E284" i="4"/>
  <c r="D50" i="5"/>
  <c r="C50" i="5"/>
  <c r="B50" i="5"/>
  <c r="B76" i="5"/>
  <c r="D76" i="5"/>
  <c r="C118" i="5"/>
  <c r="C138" i="5"/>
  <c r="B138" i="5"/>
  <c r="D138" i="5"/>
  <c r="D209" i="5"/>
  <c r="C209" i="5"/>
  <c r="B209" i="5"/>
  <c r="D67" i="5"/>
  <c r="C67" i="5"/>
  <c r="D318" i="5"/>
  <c r="C318" i="5"/>
  <c r="B318" i="5"/>
  <c r="C238" i="5"/>
  <c r="B238" i="5"/>
  <c r="D238" i="5"/>
  <c r="C256" i="4"/>
  <c r="H256" i="4"/>
  <c r="K256" i="4"/>
  <c r="I256" i="4"/>
  <c r="G256" i="4"/>
  <c r="K264" i="4"/>
  <c r="J264" i="4"/>
  <c r="N264" i="4"/>
  <c r="O264" i="4" s="1"/>
  <c r="I264" i="4"/>
  <c r="H264" i="4"/>
  <c r="I283" i="4"/>
  <c r="F283" i="4"/>
  <c r="K283" i="4"/>
  <c r="H283" i="4"/>
  <c r="G283" i="4"/>
  <c r="E289" i="4"/>
  <c r="I289" i="4"/>
  <c r="C289" i="4"/>
  <c r="B289" i="4"/>
  <c r="C175" i="5"/>
  <c r="D175" i="5"/>
  <c r="B175" i="5"/>
  <c r="B221" i="5"/>
  <c r="D221" i="5"/>
  <c r="D293" i="5"/>
  <c r="C293" i="5"/>
  <c r="B293" i="5"/>
  <c r="B321" i="5"/>
  <c r="D321" i="5"/>
  <c r="C321" i="5"/>
  <c r="D103" i="5"/>
  <c r="B103" i="5"/>
  <c r="C103" i="5"/>
  <c r="D167" i="5"/>
  <c r="C167" i="5"/>
  <c r="B176" i="5"/>
  <c r="C176" i="5"/>
  <c r="D176" i="5"/>
  <c r="C213" i="5"/>
  <c r="B213" i="5"/>
  <c r="C230" i="5"/>
  <c r="D230" i="5"/>
  <c r="B230" i="5"/>
  <c r="B20" i="5"/>
  <c r="D62" i="5"/>
  <c r="C62" i="5"/>
  <c r="B62" i="5"/>
  <c r="B167" i="5"/>
  <c r="D177" i="5"/>
  <c r="C177" i="5"/>
  <c r="B186" i="5"/>
  <c r="C186" i="5"/>
  <c r="D213" i="5"/>
  <c r="C219" i="5"/>
  <c r="B219" i="5"/>
  <c r="D219" i="5"/>
  <c r="B211" i="5"/>
  <c r="C211" i="5"/>
  <c r="D187" i="5"/>
  <c r="C187" i="5"/>
  <c r="B187" i="5"/>
  <c r="B196" i="5"/>
  <c r="D196" i="5"/>
  <c r="C205" i="5"/>
  <c r="D205" i="5"/>
  <c r="N262" i="4"/>
  <c r="O262" i="4" s="1"/>
  <c r="K280" i="4"/>
  <c r="D280" i="4"/>
  <c r="E299" i="4"/>
  <c r="D299" i="4"/>
  <c r="G299" i="4"/>
  <c r="F299" i="4"/>
  <c r="J299" i="4"/>
  <c r="C125" i="5"/>
  <c r="D125" i="5"/>
  <c r="B125" i="5"/>
  <c r="D134" i="5"/>
  <c r="C134" i="5"/>
  <c r="B134" i="5"/>
  <c r="B161" i="5"/>
  <c r="C161" i="5"/>
  <c r="C299" i="5"/>
  <c r="G250" i="4"/>
  <c r="H250" i="4"/>
  <c r="D109" i="5"/>
  <c r="C109" i="5"/>
  <c r="D117" i="5"/>
  <c r="C117" i="5"/>
  <c r="B117" i="5"/>
  <c r="B126" i="5"/>
  <c r="C126" i="5"/>
  <c r="C135" i="5"/>
  <c r="B135" i="5"/>
  <c r="C144" i="5"/>
  <c r="B144" i="5"/>
  <c r="D153" i="5"/>
  <c r="C153" i="5"/>
  <c r="B153" i="5"/>
  <c r="D161" i="5"/>
  <c r="B249" i="5"/>
  <c r="C227" i="4"/>
  <c r="C230" i="4"/>
  <c r="C233" i="4"/>
  <c r="C250" i="4"/>
  <c r="D87" i="5"/>
  <c r="C87" i="5"/>
  <c r="B136" i="5"/>
  <c r="D136" i="5"/>
  <c r="C163" i="5"/>
  <c r="B163" i="5"/>
  <c r="B276" i="5"/>
  <c r="C276" i="5"/>
  <c r="C88" i="5"/>
  <c r="B88" i="5"/>
  <c r="D128" i="5"/>
  <c r="C128" i="5"/>
  <c r="B128" i="5"/>
  <c r="D137" i="5"/>
  <c r="C137" i="5"/>
  <c r="C190" i="5"/>
  <c r="D190" i="5"/>
  <c r="B190" i="5"/>
  <c r="D268" i="5"/>
  <c r="C268" i="5"/>
  <c r="G260" i="4"/>
  <c r="C260" i="4"/>
  <c r="N277" i="4"/>
  <c r="O277" i="4" s="1"/>
  <c r="L277" i="4"/>
  <c r="B277" i="4"/>
  <c r="B58" i="5"/>
  <c r="D65" i="5"/>
  <c r="C65" i="5"/>
  <c r="D88" i="5"/>
  <c r="B137" i="5"/>
  <c r="B146" i="5"/>
  <c r="D146" i="5"/>
  <c r="C155" i="5"/>
  <c r="D155" i="5"/>
  <c r="C225" i="5"/>
  <c r="D225" i="5"/>
  <c r="B225" i="5"/>
  <c r="B243" i="5"/>
  <c r="B268" i="5"/>
  <c r="C294" i="5"/>
  <c r="B294" i="5"/>
  <c r="D211" i="4"/>
  <c r="D214" i="4"/>
  <c r="N267" i="4"/>
  <c r="O267" i="4" s="1"/>
  <c r="I267" i="4"/>
  <c r="K267" i="4"/>
  <c r="L274" i="4"/>
  <c r="B274" i="4"/>
  <c r="E279" i="4"/>
  <c r="I279" i="4"/>
  <c r="G279" i="4"/>
  <c r="K300" i="4"/>
  <c r="J300" i="4"/>
  <c r="G300" i="4"/>
  <c r="F300" i="4"/>
  <c r="D82" i="5"/>
  <c r="C82" i="5"/>
  <c r="D112" i="5"/>
  <c r="C112" i="5"/>
  <c r="C165" i="5"/>
  <c r="D165" i="5"/>
  <c r="B165" i="5"/>
  <c r="D192" i="5"/>
  <c r="C192" i="5"/>
  <c r="C200" i="5"/>
  <c r="D200" i="5"/>
  <c r="B200" i="5"/>
  <c r="J227" i="4"/>
  <c r="J230" i="4"/>
  <c r="K233" i="4"/>
  <c r="L250" i="4"/>
  <c r="K254" i="4"/>
  <c r="D254" i="4"/>
  <c r="F260" i="4"/>
  <c r="B262" i="4"/>
  <c r="B267" i="4"/>
  <c r="C274" i="4"/>
  <c r="F277" i="4"/>
  <c r="B279" i="4"/>
  <c r="G296" i="4"/>
  <c r="F296" i="4"/>
  <c r="C296" i="4"/>
  <c r="B296" i="4"/>
  <c r="B300" i="4"/>
  <c r="C29" i="5"/>
  <c r="B36" i="5"/>
  <c r="B82" i="5"/>
  <c r="B112" i="5"/>
  <c r="B130" i="5"/>
  <c r="B201" i="5"/>
  <c r="C201" i="5"/>
  <c r="D201" i="5"/>
  <c r="D42" i="5"/>
  <c r="C42" i="5"/>
  <c r="B42" i="5"/>
  <c r="B56" i="5"/>
  <c r="D56" i="5"/>
  <c r="C56" i="5"/>
  <c r="C240" i="5"/>
  <c r="D240" i="5"/>
  <c r="B240" i="5"/>
  <c r="L243" i="4"/>
  <c r="L246" i="4"/>
  <c r="L281" i="4"/>
  <c r="K292" i="4"/>
  <c r="I303" i="4"/>
  <c r="H303" i="4"/>
  <c r="B71" i="5"/>
  <c r="D71" i="5"/>
  <c r="C119" i="5"/>
  <c r="B119" i="5"/>
  <c r="D127" i="5"/>
  <c r="C127" i="5"/>
  <c r="B226" i="5"/>
  <c r="C226" i="5"/>
  <c r="D234" i="5"/>
  <c r="C234" i="5"/>
  <c r="B234" i="5"/>
  <c r="C250" i="5"/>
  <c r="D250" i="5"/>
  <c r="B250" i="5"/>
  <c r="C275" i="5"/>
  <c r="D275" i="5"/>
  <c r="B275" i="5"/>
  <c r="C300" i="5"/>
  <c r="D300" i="5"/>
  <c r="B300" i="5"/>
  <c r="D25" i="5"/>
  <c r="D32" i="5"/>
  <c r="C32" i="5"/>
  <c r="C113" i="5"/>
  <c r="B113" i="5"/>
  <c r="D228" i="5"/>
  <c r="C228" i="5"/>
  <c r="B228" i="5"/>
  <c r="C244" i="5"/>
  <c r="B244" i="5"/>
  <c r="C302" i="4"/>
  <c r="B302" i="4"/>
  <c r="I302" i="4"/>
  <c r="H302" i="4"/>
  <c r="N303" i="4"/>
  <c r="O303" i="4" s="1"/>
  <c r="D47" i="5"/>
  <c r="C47" i="5"/>
  <c r="D68" i="5"/>
  <c r="C68" i="5"/>
  <c r="C115" i="5"/>
  <c r="D115" i="5"/>
  <c r="B115" i="5"/>
  <c r="B131" i="5"/>
  <c r="D131" i="5"/>
  <c r="C263" i="5"/>
  <c r="B263" i="5"/>
  <c r="B271" i="5"/>
  <c r="D271" i="5"/>
  <c r="C271" i="5"/>
  <c r="C288" i="5"/>
  <c r="B288" i="5"/>
  <c r="B296" i="5"/>
  <c r="D296" i="5"/>
  <c r="C296" i="5"/>
  <c r="C313" i="5"/>
  <c r="B313" i="5"/>
  <c r="N297" i="4"/>
  <c r="O297" i="4" s="1"/>
  <c r="L297" i="4"/>
  <c r="K297" i="4"/>
  <c r="J297" i="4"/>
  <c r="D27" i="5"/>
  <c r="C27" i="5"/>
  <c r="C95" i="5"/>
  <c r="B95" i="5"/>
  <c r="D313" i="5"/>
  <c r="I293" i="4"/>
  <c r="H293" i="4"/>
  <c r="D107" i="5"/>
  <c r="C107" i="5"/>
  <c r="D156" i="5"/>
  <c r="D181" i="5"/>
  <c r="D206" i="5"/>
  <c r="D231" i="5"/>
  <c r="D256" i="5"/>
  <c r="D281" i="5"/>
  <c r="D306" i="5"/>
  <c r="D37" i="5"/>
  <c r="C37" i="5"/>
  <c r="D72" i="5"/>
  <c r="C72" i="5"/>
  <c r="D132" i="5"/>
  <c r="C132" i="5"/>
  <c r="D157" i="5"/>
  <c r="C157" i="5"/>
  <c r="D182" i="5"/>
  <c r="C182" i="5"/>
  <c r="D102" i="5"/>
  <c r="C102" i="5"/>
  <c r="B265" i="5"/>
  <c r="B278" i="5"/>
  <c r="B284" i="5"/>
  <c r="B290" i="5"/>
  <c r="B303" i="5"/>
  <c r="B309" i="5"/>
  <c r="B315" i="5"/>
  <c r="C11" i="5"/>
  <c r="D92" i="5"/>
  <c r="C92" i="5"/>
  <c r="D122" i="5"/>
  <c r="C122" i="5"/>
  <c r="D147" i="5"/>
  <c r="C147" i="5"/>
  <c r="D172" i="5"/>
  <c r="C172" i="5"/>
  <c r="D265" i="5"/>
  <c r="C278" i="5"/>
  <c r="C284" i="5"/>
  <c r="D290" i="5"/>
  <c r="C303" i="5"/>
  <c r="C309" i="5"/>
  <c r="D315" i="5"/>
  <c r="D57" i="5"/>
  <c r="C57" i="5"/>
  <c r="C197" i="5"/>
  <c r="C202" i="5"/>
  <c r="C207" i="5"/>
  <c r="C212" i="5"/>
  <c r="C217" i="5"/>
  <c r="C222" i="5"/>
  <c r="C227" i="5"/>
  <c r="C232" i="5"/>
  <c r="C237" i="5"/>
  <c r="C242" i="5"/>
  <c r="C247" i="5"/>
  <c r="C252" i="5"/>
  <c r="C257" i="5"/>
  <c r="C262" i="5"/>
  <c r="C267" i="5"/>
  <c r="C272" i="5"/>
  <c r="C277" i="5"/>
  <c r="C282" i="5"/>
  <c r="C287" i="5"/>
  <c r="C292" i="5"/>
  <c r="C297" i="5"/>
  <c r="C302" i="5"/>
  <c r="C307" i="5"/>
  <c r="C312" i="5"/>
  <c r="C317" i="5"/>
  <c r="C322" i="5"/>
  <c r="J12" i="4" l="1"/>
  <c r="L12" i="4"/>
  <c r="I6" i="4"/>
  <c r="J6" i="4" s="1"/>
  <c r="I8" i="4"/>
  <c r="I11" i="4"/>
  <c r="I5" i="4"/>
  <c r="B16" i="5"/>
  <c r="I14" i="4"/>
  <c r="I13" i="4"/>
  <c r="L11" i="4"/>
  <c r="J11" i="4"/>
  <c r="L5" i="4"/>
  <c r="J5" i="4"/>
  <c r="N5" i="4"/>
  <c r="O5" i="4" s="1"/>
  <c r="J13" i="4"/>
  <c r="L13" i="4"/>
  <c r="L14" i="4"/>
  <c r="J14" i="4"/>
  <c r="L6" i="4"/>
  <c r="N6" i="4"/>
  <c r="O6" i="4" s="1"/>
  <c r="L10" i="4"/>
  <c r="J10" i="4"/>
  <c r="I7" i="4"/>
  <c r="C16" i="5"/>
  <c r="B19" i="5" s="1"/>
  <c r="J8" i="4" l="1"/>
  <c r="J3" i="4" s="1"/>
  <c r="L8" i="4"/>
  <c r="L7" i="4"/>
  <c r="J7" i="4"/>
  <c r="O3" i="4"/>
  <c r="D11" i="5"/>
  <c r="D8" i="5"/>
  <c r="D14" i="5"/>
  <c r="D15" i="5"/>
  <c r="D13" i="5"/>
  <c r="D7" i="5"/>
  <c r="D10" i="5"/>
  <c r="D9" i="5"/>
  <c r="D12" i="5"/>
</calcChain>
</file>

<file path=xl/sharedStrings.xml><?xml version="1.0" encoding="utf-8"?>
<sst xmlns="http://schemas.openxmlformats.org/spreadsheetml/2006/main" count="293" uniqueCount="206">
  <si>
    <t>Kitchen Stock &amp; Wastage Register (Excel)</t>
  </si>
  <si>
    <t>Toolkit by GroupChatOn · free template · https://toolkit.groupchaton.com</t>
  </si>
  <si>
    <t>Every rupee of food that is bought, used, eaten by staff or thrown away is written in one simple list. The workbook keeps the closing stock and value of every item, flags items that have fallen below the par level, compares the book stock with your physical count, and turns the wastage entries into a report by reason and by item for any period you choose.</t>
  </si>
  <si>
    <t>Colours</t>
  </si>
  <si>
    <t>Yellow cells: type or pick here.</t>
  </si>
  <si>
    <t>Grey and white cells: calculate by themselves. Don't type over them.</t>
  </si>
  <si>
    <t>Steps</t>
  </si>
  <si>
    <t>On the Items sheet replace the samples with your items. Type the opening stock you have today, a par level (the least you want to hold) and the purchase rate per unit.</t>
  </si>
  <si>
    <t>Each time stock moves, add a row on the Entries sheet: date, item, type and quantity. Use the same unit as on the Items sheet.</t>
  </si>
  <si>
    <t>For wastage, also pick the reason and type who recorded it. Ask the kitchen to write waste on a sheet near the bin and enter it at day end.</t>
  </si>
  <si>
    <t>Open the Stock sheet to see closing stock and value. Items at or below par show "Order now".</t>
  </si>
  <si>
    <t>Once a week, count the store and type the counted quantity in the Count column. The variance shows stock that went missing without an entry.</t>
  </si>
  <si>
    <t>On the Wastage Report type the from and to dates to see what was wasted, why and how much it cost.</t>
  </si>
  <si>
    <t>Tips</t>
  </si>
  <si>
    <t>•</t>
  </si>
  <si>
    <t>Write wastage at cost price, every day, without blame: the point is to see the pattern (for example over-production on Mondays), not to punish the cook.</t>
  </si>
  <si>
    <t>Issue to the kitchen from the store once or twice a day against a written requisition; it makes the variance meaningful.</t>
  </si>
  <si>
    <t>Follow first in, first out (FIFO): put new stock behind old stock and label containers with the date received.</t>
  </si>
  <si>
    <t>A wastage figure above 4 to 5 percent of purchases usually means ordering or prep quantities need a second look.</t>
  </si>
  <si>
    <t>Full guide, questions and answers, and more free templates:</t>
  </si>
  <si>
    <t>https://toolkit.groupchaton.com/restaurant/rest-stock-wastage-excel/</t>
  </si>
  <si>
    <t>Designed &amp; Developed by: Nivesh Sahayak</t>
  </si>
  <si>
    <t>Free to use for your own work and your clients' work. Please don't sell or re-publish this file. The calculations are a help, not professional advice: check figures, tax rates and rules before you rely on them.</t>
  </si>
  <si>
    <t>Items</t>
  </si>
  <si>
    <t>Opening stock = what you hold today. Par level = the least you want in stock. Rate = purchase price per unit.</t>
  </si>
  <si>
    <t>Item</t>
  </si>
  <si>
    <t>Category</t>
  </si>
  <si>
    <t>Unit</t>
  </si>
  <si>
    <t>Storage</t>
  </si>
  <si>
    <t>Opening stock</t>
  </si>
  <si>
    <t>Par level</t>
  </si>
  <si>
    <t>Rate (₹ per unit)</t>
  </si>
  <si>
    <t>Tomato</t>
  </si>
  <si>
    <t>Vegetables</t>
  </si>
  <si>
    <t>kg</t>
  </si>
  <si>
    <t>Chiller</t>
  </si>
  <si>
    <t>Onion</t>
  </si>
  <si>
    <t>Dry store</t>
  </si>
  <si>
    <t>Coriander leaves</t>
  </si>
  <si>
    <t>Paneer</t>
  </si>
  <si>
    <t>Dairy</t>
  </si>
  <si>
    <t>Milk</t>
  </si>
  <si>
    <t>L</t>
  </si>
  <si>
    <t>Butter</t>
  </si>
  <si>
    <t>Chicken curry cut</t>
  </si>
  <si>
    <t>Meat &amp; fish</t>
  </si>
  <si>
    <t>Freezer</t>
  </si>
  <si>
    <t>Basmati rice</t>
  </si>
  <si>
    <t>Refined oil</t>
  </si>
  <si>
    <t>Oil &amp; ghee</t>
  </si>
  <si>
    <t>Takeaway container 500 ml</t>
  </si>
  <si>
    <t>Packaging</t>
  </si>
  <si>
    <t>pc</t>
  </si>
  <si>
    <t>Stock entries</t>
  </si>
  <si>
    <t>One row per movement. Wastage rows also need a reason. Unit and value fill in from the Items sheet.</t>
  </si>
  <si>
    <t>Date</t>
  </si>
  <si>
    <t>Type</t>
  </si>
  <si>
    <t>Qty</t>
  </si>
  <si>
    <t>Wastage reason</t>
  </si>
  <si>
    <t>Recorded by</t>
  </si>
  <si>
    <t>Value (₹)</t>
  </si>
  <si>
    <t>Purchase</t>
  </si>
  <si>
    <t>Store</t>
  </si>
  <si>
    <t>Issue to kitchen</t>
  </si>
  <si>
    <t>Wastage</t>
  </si>
  <si>
    <t>Spoiled / expired</t>
  </si>
  <si>
    <t>Sunil</t>
  </si>
  <si>
    <t>Staff meal</t>
  </si>
  <si>
    <t>Rakesh</t>
  </si>
  <si>
    <t>Geeta</t>
  </si>
  <si>
    <t>Over-production</t>
  </si>
  <si>
    <t>Cooking error / burnt</t>
  </si>
  <si>
    <t>Imran</t>
  </si>
  <si>
    <t>Trim / peel waste</t>
  </si>
  <si>
    <t>Customer return</t>
  </si>
  <si>
    <t>Priya</t>
  </si>
  <si>
    <t>Return to supplier</t>
  </si>
  <si>
    <t>Stock position</t>
  </si>
  <si>
    <t>Closing = opening + purchased − returned − issued − wasted − staff meals. Type a physical count in the yellow Count column.</t>
  </si>
  <si>
    <t>Stock value</t>
  </si>
  <si>
    <t>Variance value</t>
  </si>
  <si>
    <t>Opening</t>
  </si>
  <si>
    <t>Purchased</t>
  </si>
  <si>
    <t>Returned</t>
  </si>
  <si>
    <t>Issued</t>
  </si>
  <si>
    <t>Wasted</t>
  </si>
  <si>
    <t>Staff meals</t>
  </si>
  <si>
    <t>Closing</t>
  </si>
  <si>
    <t>Status</t>
  </si>
  <si>
    <t>Count</t>
  </si>
  <si>
    <t>Variance</t>
  </si>
  <si>
    <t>Variance value (₹)</t>
  </si>
  <si>
    <t>Wastage report</t>
  </si>
  <si>
    <t>Type the from and to dates; everything below follows them.</t>
  </si>
  <si>
    <t>From</t>
  </si>
  <si>
    <t>To</t>
  </si>
  <si>
    <t>Entries</t>
  </si>
  <si>
    <t>Share of wastage</t>
  </si>
  <si>
    <t>No reason written</t>
  </si>
  <si>
    <t>Total wastage</t>
  </si>
  <si>
    <t>Purchases in the period</t>
  </si>
  <si>
    <t>Wastage as % of purchases</t>
  </si>
  <si>
    <t>Staff meals in the period</t>
  </si>
  <si>
    <t>Qty wasted</t>
  </si>
  <si>
    <t>One</t>
  </si>
  <si>
    <t>Two</t>
  </si>
  <si>
    <t>Three</t>
  </si>
  <si>
    <t>Dropped / spilled</t>
  </si>
  <si>
    <t>Four</t>
  </si>
  <si>
    <t>Five</t>
  </si>
  <si>
    <t>Six</t>
  </si>
  <si>
    <t>Pest or storage damage</t>
  </si>
  <si>
    <t>Seven</t>
  </si>
  <si>
    <t>Other</t>
  </si>
  <si>
    <t>Eight</t>
  </si>
  <si>
    <t>Nine</t>
  </si>
  <si>
    <t>Ten</t>
  </si>
  <si>
    <t>Eleven</t>
  </si>
  <si>
    <t>Twelve</t>
  </si>
  <si>
    <t>Thirteen</t>
  </si>
  <si>
    <t>Fourteen</t>
  </si>
  <si>
    <t>Fifteen</t>
  </si>
  <si>
    <t>Sixteen</t>
  </si>
  <si>
    <t>Seventeen</t>
  </si>
  <si>
    <t>Eighteen</t>
  </si>
  <si>
    <t>Nineteen</t>
  </si>
  <si>
    <t>Twenty</t>
  </si>
  <si>
    <t>Twenty-One</t>
  </si>
  <si>
    <t>Twenty-Two</t>
  </si>
  <si>
    <t>Twenty-Three</t>
  </si>
  <si>
    <t>Twenty-Four</t>
  </si>
  <si>
    <t>Twenty-Five</t>
  </si>
  <si>
    <t>Twenty-Six</t>
  </si>
  <si>
    <t>Twenty-Seven</t>
  </si>
  <si>
    <t>Twenty-Eight</t>
  </si>
  <si>
    <t>Twenty-Nine</t>
  </si>
  <si>
    <t>Thirty</t>
  </si>
  <si>
    <t>Thirty-One</t>
  </si>
  <si>
    <t>Thirty-Two</t>
  </si>
  <si>
    <t>Thirty-Three</t>
  </si>
  <si>
    <t>Thirty-Four</t>
  </si>
  <si>
    <t>Thirty-Five</t>
  </si>
  <si>
    <t>Thirty-Six</t>
  </si>
  <si>
    <t>Thirty-Seven</t>
  </si>
  <si>
    <t>Thirty-Eight</t>
  </si>
  <si>
    <t>Thirty-Nine</t>
  </si>
  <si>
    <t>Forty</t>
  </si>
  <si>
    <t>Forty-One</t>
  </si>
  <si>
    <t>Forty-Two</t>
  </si>
  <si>
    <t>Forty-Three</t>
  </si>
  <si>
    <t>Forty-Four</t>
  </si>
  <si>
    <t>Forty-Five</t>
  </si>
  <si>
    <t>Forty-Six</t>
  </si>
  <si>
    <t>Forty-Seven</t>
  </si>
  <si>
    <t>Forty-Eight</t>
  </si>
  <si>
    <t>Forty-Nine</t>
  </si>
  <si>
    <t>Fifty</t>
  </si>
  <si>
    <t>Fifty-One</t>
  </si>
  <si>
    <t>Fifty-Two</t>
  </si>
  <si>
    <t>Fifty-Three</t>
  </si>
  <si>
    <t>Fifty-Four</t>
  </si>
  <si>
    <t>Fifty-Five</t>
  </si>
  <si>
    <t>Fifty-Six</t>
  </si>
  <si>
    <t>Fifty-Seven</t>
  </si>
  <si>
    <t>Fifty-Eight</t>
  </si>
  <si>
    <t>Fifty-Nine</t>
  </si>
  <si>
    <t>Sixty</t>
  </si>
  <si>
    <t>Sixty-One</t>
  </si>
  <si>
    <t>Sixty-Two</t>
  </si>
  <si>
    <t>Sixty-Three</t>
  </si>
  <si>
    <t>Sixty-Four</t>
  </si>
  <si>
    <t>Sixty-Five</t>
  </si>
  <si>
    <t>Sixty-Six</t>
  </si>
  <si>
    <t>Sixty-Seven</t>
  </si>
  <si>
    <t>Sixty-Eight</t>
  </si>
  <si>
    <t>Sixty-Nine</t>
  </si>
  <si>
    <t>Seventy</t>
  </si>
  <si>
    <t>Seventy-One</t>
  </si>
  <si>
    <t>Seventy-Two</t>
  </si>
  <si>
    <t>Seventy-Three</t>
  </si>
  <si>
    <t>Seventy-Four</t>
  </si>
  <si>
    <t>Seventy-Five</t>
  </si>
  <si>
    <t>Seventy-Six</t>
  </si>
  <si>
    <t>Seventy-Seven</t>
  </si>
  <si>
    <t>Seventy-Eight</t>
  </si>
  <si>
    <t>Seventy-Nine</t>
  </si>
  <si>
    <t>Eighty</t>
  </si>
  <si>
    <t>Eighty-One</t>
  </si>
  <si>
    <t>Eighty-Two</t>
  </si>
  <si>
    <t>Eighty-Three</t>
  </si>
  <si>
    <t>Eighty-Four</t>
  </si>
  <si>
    <t>Eighty-Five</t>
  </si>
  <si>
    <t>Eighty-Six</t>
  </si>
  <si>
    <t>Eighty-Seven</t>
  </si>
  <si>
    <t>Eighty-Eight</t>
  </si>
  <si>
    <t>Eighty-Nine</t>
  </si>
  <si>
    <t>Ninety</t>
  </si>
  <si>
    <t>Ninety-One</t>
  </si>
  <si>
    <t>Ninety-Two</t>
  </si>
  <si>
    <t>Ninety-Three</t>
  </si>
  <si>
    <t>Ninety-Four</t>
  </si>
  <si>
    <t>Ninety-Five</t>
  </si>
  <si>
    <t>Ninety-Six</t>
  </si>
  <si>
    <t>Ninety-Seven</t>
  </si>
  <si>
    <t>Ninety-Eight</t>
  </si>
  <si>
    <t>Ninety-Nine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</si>
</sst>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gt;=10000000]\₹\ ##\,##\,##\,##0.00;[&gt;=100000]\₹\ ##\,##\,##0.00;\₹\ ##,##0.00"/>
    <numFmt numFmtId="165" formatCode="dd\-mm\-yyyy"/>
    <numFmt numFmtId="166" formatCode="0.0%"/>
  </numFmts>
  <fonts count="11"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s>
  <fills count="6">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
      <patternFill patternType="solid">
        <fgColor rgb="FFE8F0FE"/>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32">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10" fillId="4" borderId="1" xfId="0" applyFont="1" applyFill="1" applyBorder="1" applyAlignment="1">
      <alignment horizontal="center" vertical="center" wrapText="1"/>
    </xf>
    <xf numFmtId="0" fontId="0" fillId="2" borderId="1" xfId="0" applyFill="1" applyBorder="1" applyProtection="1">
      <protection locked="0"/>
    </xf>
    <xf numFmtId="164" fontId="0" fillId="2" borderId="1" xfId="0" applyNumberFormat="1" applyFill="1" applyBorder="1" applyProtection="1">
      <protection locked="0"/>
    </xf>
    <xf numFmtId="165" fontId="0" fillId="2" borderId="1" xfId="0" applyNumberFormat="1" applyFill="1" applyBorder="1" applyProtection="1">
      <protection locked="0"/>
    </xf>
    <xf numFmtId="0" fontId="0" fillId="3" borderId="1" xfId="0" applyFill="1" applyBorder="1"/>
    <xf numFmtId="164" fontId="0" fillId="3" borderId="1" xfId="0" applyNumberFormat="1" applyFill="1" applyBorder="1"/>
    <xf numFmtId="0" fontId="6" fillId="0" borderId="0" xfId="0" applyFont="1"/>
    <xf numFmtId="164" fontId="6" fillId="5" borderId="1" xfId="0" applyNumberFormat="1" applyFont="1" applyFill="1" applyBorder="1"/>
    <xf numFmtId="0" fontId="0" fillId="0" borderId="1" xfId="0" applyBorder="1"/>
    <xf numFmtId="0" fontId="6" fillId="3" borderId="1" xfId="0" applyFont="1" applyFill="1" applyBorder="1"/>
    <xf numFmtId="0" fontId="0" fillId="3" borderId="1" xfId="0" applyFill="1" applyBorder="1" applyAlignment="1">
      <alignment horizontal="center" vertical="center"/>
    </xf>
    <xf numFmtId="165" fontId="0" fillId="2" borderId="1" xfId="0" applyNumberFormat="1" applyFill="1" applyBorder="1" applyAlignment="1" applyProtection="1">
      <alignment horizontal="left" vertical="center"/>
      <protection locked="0"/>
    </xf>
    <xf numFmtId="1" fontId="0" fillId="3" borderId="1" xfId="0" applyNumberFormat="1" applyFill="1" applyBorder="1" applyAlignment="1">
      <alignment horizontal="center" vertical="center"/>
    </xf>
    <xf numFmtId="166" fontId="0" fillId="3" borderId="1" xfId="0" applyNumberFormat="1" applyFill="1" applyBorder="1" applyAlignment="1">
      <alignment horizontal="center" vertical="center"/>
    </xf>
    <xf numFmtId="0" fontId="6" fillId="5" borderId="1" xfId="0" applyFont="1" applyFill="1" applyBorder="1"/>
    <xf numFmtId="1" fontId="6" fillId="5" borderId="1" xfId="0" applyNumberFormat="1" applyFont="1" applyFill="1" applyBorder="1" applyAlignment="1">
      <alignment horizontal="center" vertical="center"/>
    </xf>
    <xf numFmtId="164" fontId="0" fillId="3" borderId="1" xfId="0" applyNumberFormat="1" applyFill="1" applyBorder="1" applyAlignment="1">
      <alignment horizontal="right" vertical="center"/>
    </xf>
    <xf numFmtId="166" fontId="0" fillId="3" borderId="1" xfId="0" applyNumberFormat="1" applyFill="1" applyBorder="1" applyAlignment="1">
      <alignment horizontal="right" vertical="center"/>
    </xf>
    <xf numFmtId="2" fontId="0" fillId="3" borderId="1" xfId="0" applyNumberFormat="1" applyFill="1" applyBorder="1" applyAlignment="1">
      <alignment horizontal="center" vertical="center"/>
    </xf>
    <xf numFmtId="0" fontId="0" fillId="0" borderId="1" xfId="0" applyBorder="1" applyAlignment="1">
      <alignment horizontal="center" vertical="center"/>
    </xf>
  </cellXfs>
  <cellStyles count="1">
    <cellStyle name="Normal" xfId="0" builtinId="0"/>
  </cellStyles>
  <dxfs count="4">
    <dxf>
      <fill>
        <patternFill patternType="solid">
          <fgColor rgb="FFFEE2E2"/>
        </patternFill>
      </fill>
    </dxf>
    <dxf>
      <font>
        <b/>
        <color rgb="FFB91C1C"/>
      </font>
    </dxf>
    <dxf>
      <font>
        <b/>
        <color rgb="FFB91C1C"/>
      </font>
      <fill>
        <patternFill patternType="solid">
          <fgColor rgb="FFFECACA"/>
        </patternFill>
      </fill>
    </dxf>
    <dxf>
      <font>
        <b/>
        <color rgb="FFB91C1C"/>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restaurant/rest-stock-wastage-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8"/>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60"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30" customHeight="1" x14ac:dyDescent="0.3">
      <c r="A11" s="7">
        <v>1</v>
      </c>
      <c r="B11" s="3" t="s">
        <v>7</v>
      </c>
    </row>
    <row r="12" spans="1:2" ht="30" customHeight="1" x14ac:dyDescent="0.3">
      <c r="A12" s="7">
        <v>2</v>
      </c>
      <c r="B12" s="3" t="s">
        <v>8</v>
      </c>
    </row>
    <row r="13" spans="1:2" ht="30" customHeight="1" x14ac:dyDescent="0.3">
      <c r="A13" s="7">
        <v>3</v>
      </c>
      <c r="B13" s="3" t="s">
        <v>9</v>
      </c>
    </row>
    <row r="14" spans="1:2" ht="18" customHeight="1" x14ac:dyDescent="0.3">
      <c r="A14" s="7">
        <v>4</v>
      </c>
      <c r="B14" s="3" t="s">
        <v>10</v>
      </c>
    </row>
    <row r="15" spans="1:2" ht="30" customHeight="1" x14ac:dyDescent="0.3">
      <c r="A15" s="7">
        <v>5</v>
      </c>
      <c r="B15" s="3" t="s">
        <v>11</v>
      </c>
    </row>
    <row r="16" spans="1:2" ht="30" customHeight="1" x14ac:dyDescent="0.3">
      <c r="A16" s="7">
        <v>6</v>
      </c>
      <c r="B16" s="3" t="s">
        <v>12</v>
      </c>
    </row>
    <row r="18" spans="1:2" ht="18" customHeight="1" x14ac:dyDescent="0.3">
      <c r="B18" s="4" t="s">
        <v>13</v>
      </c>
    </row>
    <row r="19" spans="1:2" ht="30" customHeight="1" x14ac:dyDescent="0.3">
      <c r="A19" t="s">
        <v>14</v>
      </c>
      <c r="B19" s="3" t="s">
        <v>15</v>
      </c>
    </row>
    <row r="20" spans="1:2" ht="30" customHeight="1" x14ac:dyDescent="0.3">
      <c r="A20" t="s">
        <v>14</v>
      </c>
      <c r="B20" s="3" t="s">
        <v>16</v>
      </c>
    </row>
    <row r="21" spans="1:2" ht="30" customHeight="1" x14ac:dyDescent="0.3">
      <c r="A21" t="s">
        <v>14</v>
      </c>
      <c r="B21" s="3" t="s">
        <v>17</v>
      </c>
    </row>
    <row r="22" spans="1:2" ht="30" customHeight="1" x14ac:dyDescent="0.3">
      <c r="A22" t="s">
        <v>14</v>
      </c>
      <c r="B22" s="3" t="s">
        <v>18</v>
      </c>
    </row>
    <row r="24" spans="1:2" ht="18" customHeight="1" x14ac:dyDescent="0.3">
      <c r="B24" s="8" t="s">
        <v>19</v>
      </c>
    </row>
    <row r="25" spans="1:2" x14ac:dyDescent="0.3">
      <c r="B25" s="9" t="s">
        <v>20</v>
      </c>
    </row>
    <row r="27" spans="1:2" x14ac:dyDescent="0.3">
      <c r="B27" s="10" t="s">
        <v>21</v>
      </c>
    </row>
    <row r="28" spans="1:2" ht="45" customHeight="1" x14ac:dyDescent="0.3">
      <c r="B28" s="11" t="s">
        <v>22</v>
      </c>
    </row>
  </sheetData>
  <hyperlinks>
    <hyperlink ref="B25" r:id="rId1" xr:uid="{00000000-0004-0000-0000-000000000000}"/>
    <hyperlink ref="B27"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303"/>
  <sheetViews>
    <sheetView showGridLines="0" workbookViewId="0">
      <pane ySplit="3" topLeftCell="A4" activePane="bottomLeft" state="frozen"/>
      <selection pane="bottomLeft"/>
    </sheetView>
  </sheetViews>
  <sheetFormatPr defaultRowHeight="14.4" x14ac:dyDescent="0.3"/>
  <cols>
    <col min="1" max="1" width="28" customWidth="1"/>
    <col min="2" max="2" width="14" customWidth="1"/>
    <col min="3" max="3" width="8" customWidth="1"/>
    <col min="4" max="5" width="12" customWidth="1"/>
    <col min="6" max="6" width="11" customWidth="1"/>
    <col min="7" max="7" width="14" customWidth="1"/>
  </cols>
  <sheetData>
    <row r="1" spans="1:7" ht="25.95" customHeight="1" x14ac:dyDescent="0.4">
      <c r="A1" s="1" t="s">
        <v>23</v>
      </c>
    </row>
    <row r="2" spans="1:7" x14ac:dyDescent="0.3">
      <c r="A2" s="2" t="s">
        <v>24</v>
      </c>
    </row>
    <row r="3" spans="1:7" ht="31.95" customHeight="1" x14ac:dyDescent="0.3">
      <c r="A3" s="12" t="s">
        <v>25</v>
      </c>
      <c r="B3" s="12" t="s">
        <v>26</v>
      </c>
      <c r="C3" s="12" t="s">
        <v>27</v>
      </c>
      <c r="D3" s="12" t="s">
        <v>28</v>
      </c>
      <c r="E3" s="12" t="s">
        <v>29</v>
      </c>
      <c r="F3" s="12" t="s">
        <v>30</v>
      </c>
      <c r="G3" s="12" t="s">
        <v>31</v>
      </c>
    </row>
    <row r="4" spans="1:7" x14ac:dyDescent="0.3">
      <c r="A4" s="13" t="s">
        <v>32</v>
      </c>
      <c r="B4" s="13" t="s">
        <v>33</v>
      </c>
      <c r="C4" s="13" t="s">
        <v>34</v>
      </c>
      <c r="D4" s="13" t="s">
        <v>35</v>
      </c>
      <c r="E4" s="13">
        <v>12</v>
      </c>
      <c r="F4" s="13">
        <v>10</v>
      </c>
      <c r="G4" s="14">
        <v>35</v>
      </c>
    </row>
    <row r="5" spans="1:7" x14ac:dyDescent="0.3">
      <c r="A5" s="13" t="s">
        <v>36</v>
      </c>
      <c r="B5" s="13" t="s">
        <v>33</v>
      </c>
      <c r="C5" s="13" t="s">
        <v>34</v>
      </c>
      <c r="D5" s="13" t="s">
        <v>37</v>
      </c>
      <c r="E5" s="13">
        <v>40</v>
      </c>
      <c r="F5" s="13">
        <v>25</v>
      </c>
      <c r="G5" s="14">
        <v>30</v>
      </c>
    </row>
    <row r="6" spans="1:7" x14ac:dyDescent="0.3">
      <c r="A6" s="13" t="s">
        <v>38</v>
      </c>
      <c r="B6" s="13" t="s">
        <v>33</v>
      </c>
      <c r="C6" s="13" t="s">
        <v>34</v>
      </c>
      <c r="D6" s="13" t="s">
        <v>35</v>
      </c>
      <c r="E6" s="13">
        <v>1</v>
      </c>
      <c r="F6" s="13">
        <v>1</v>
      </c>
      <c r="G6" s="14">
        <v>80</v>
      </c>
    </row>
    <row r="7" spans="1:7" x14ac:dyDescent="0.3">
      <c r="A7" s="13" t="s">
        <v>39</v>
      </c>
      <c r="B7" s="13" t="s">
        <v>40</v>
      </c>
      <c r="C7" s="13" t="s">
        <v>34</v>
      </c>
      <c r="D7" s="13" t="s">
        <v>35</v>
      </c>
      <c r="E7" s="13">
        <v>6</v>
      </c>
      <c r="F7" s="13">
        <v>4</v>
      </c>
      <c r="G7" s="14">
        <v>380</v>
      </c>
    </row>
    <row r="8" spans="1:7" x14ac:dyDescent="0.3">
      <c r="A8" s="13" t="s">
        <v>41</v>
      </c>
      <c r="B8" s="13" t="s">
        <v>40</v>
      </c>
      <c r="C8" s="13" t="s">
        <v>42</v>
      </c>
      <c r="D8" s="13" t="s">
        <v>35</v>
      </c>
      <c r="E8" s="13">
        <v>10</v>
      </c>
      <c r="F8" s="13">
        <v>10</v>
      </c>
      <c r="G8" s="14">
        <v>60</v>
      </c>
    </row>
    <row r="9" spans="1:7" x14ac:dyDescent="0.3">
      <c r="A9" s="13" t="s">
        <v>43</v>
      </c>
      <c r="B9" s="13" t="s">
        <v>40</v>
      </c>
      <c r="C9" s="13" t="s">
        <v>34</v>
      </c>
      <c r="D9" s="13" t="s">
        <v>35</v>
      </c>
      <c r="E9" s="13">
        <v>5</v>
      </c>
      <c r="F9" s="13">
        <v>3</v>
      </c>
      <c r="G9" s="14">
        <v>520</v>
      </c>
    </row>
    <row r="10" spans="1:7" x14ac:dyDescent="0.3">
      <c r="A10" s="13" t="s">
        <v>44</v>
      </c>
      <c r="B10" s="13" t="s">
        <v>45</v>
      </c>
      <c r="C10" s="13" t="s">
        <v>34</v>
      </c>
      <c r="D10" s="13" t="s">
        <v>46</v>
      </c>
      <c r="E10" s="13">
        <v>15</v>
      </c>
      <c r="F10" s="13">
        <v>8</v>
      </c>
      <c r="G10" s="14">
        <v>240</v>
      </c>
    </row>
    <row r="11" spans="1:7" x14ac:dyDescent="0.3">
      <c r="A11" s="13" t="s">
        <v>47</v>
      </c>
      <c r="B11" s="13" t="s">
        <v>37</v>
      </c>
      <c r="C11" s="13" t="s">
        <v>34</v>
      </c>
      <c r="D11" s="13" t="s">
        <v>37</v>
      </c>
      <c r="E11" s="13">
        <v>50</v>
      </c>
      <c r="F11" s="13">
        <v>20</v>
      </c>
      <c r="G11" s="14">
        <v>110</v>
      </c>
    </row>
    <row r="12" spans="1:7" x14ac:dyDescent="0.3">
      <c r="A12" s="13" t="s">
        <v>48</v>
      </c>
      <c r="B12" s="13" t="s">
        <v>49</v>
      </c>
      <c r="C12" s="13" t="s">
        <v>42</v>
      </c>
      <c r="D12" s="13" t="s">
        <v>37</v>
      </c>
      <c r="E12" s="13">
        <v>30</v>
      </c>
      <c r="F12" s="13">
        <v>15</v>
      </c>
      <c r="G12" s="14">
        <v>150</v>
      </c>
    </row>
    <row r="13" spans="1:7" x14ac:dyDescent="0.3">
      <c r="A13" s="13" t="s">
        <v>50</v>
      </c>
      <c r="B13" s="13" t="s">
        <v>51</v>
      </c>
      <c r="C13" s="13" t="s">
        <v>52</v>
      </c>
      <c r="D13" s="13" t="s">
        <v>37</v>
      </c>
      <c r="E13" s="13">
        <v>400</v>
      </c>
      <c r="F13" s="13">
        <v>200</v>
      </c>
      <c r="G13" s="14">
        <v>6</v>
      </c>
    </row>
    <row r="14" spans="1:7" x14ac:dyDescent="0.3">
      <c r="A14" s="13"/>
      <c r="B14" s="13"/>
      <c r="C14" s="13"/>
      <c r="D14" s="13"/>
      <c r="E14" s="13"/>
      <c r="F14" s="13"/>
      <c r="G14" s="14"/>
    </row>
    <row r="15" spans="1:7" x14ac:dyDescent="0.3">
      <c r="A15" s="13"/>
      <c r="B15" s="13"/>
      <c r="C15" s="13"/>
      <c r="D15" s="13"/>
      <c r="E15" s="13"/>
      <c r="F15" s="13"/>
      <c r="G15" s="14"/>
    </row>
    <row r="16" spans="1:7" x14ac:dyDescent="0.3">
      <c r="A16" s="13"/>
      <c r="B16" s="13"/>
      <c r="C16" s="13"/>
      <c r="D16" s="13"/>
      <c r="E16" s="13"/>
      <c r="F16" s="13"/>
      <c r="G16" s="14"/>
    </row>
    <row r="17" spans="1:7" x14ac:dyDescent="0.3">
      <c r="A17" s="13"/>
      <c r="B17" s="13"/>
      <c r="C17" s="13"/>
      <c r="D17" s="13"/>
      <c r="E17" s="13"/>
      <c r="F17" s="13"/>
      <c r="G17" s="14"/>
    </row>
    <row r="18" spans="1:7" x14ac:dyDescent="0.3">
      <c r="A18" s="13"/>
      <c r="B18" s="13"/>
      <c r="C18" s="13"/>
      <c r="D18" s="13"/>
      <c r="E18" s="13"/>
      <c r="F18" s="13"/>
      <c r="G18" s="14"/>
    </row>
    <row r="19" spans="1:7" x14ac:dyDescent="0.3">
      <c r="A19" s="13"/>
      <c r="B19" s="13"/>
      <c r="C19" s="13"/>
      <c r="D19" s="13"/>
      <c r="E19" s="13"/>
      <c r="F19" s="13"/>
      <c r="G19" s="14"/>
    </row>
    <row r="20" spans="1:7" x14ac:dyDescent="0.3">
      <c r="A20" s="13"/>
      <c r="B20" s="13"/>
      <c r="C20" s="13"/>
      <c r="D20" s="13"/>
      <c r="E20" s="13"/>
      <c r="F20" s="13"/>
      <c r="G20" s="14"/>
    </row>
    <row r="21" spans="1:7" x14ac:dyDescent="0.3">
      <c r="A21" s="13"/>
      <c r="B21" s="13"/>
      <c r="C21" s="13"/>
      <c r="D21" s="13"/>
      <c r="E21" s="13"/>
      <c r="F21" s="13"/>
      <c r="G21" s="14"/>
    </row>
    <row r="22" spans="1:7" x14ac:dyDescent="0.3">
      <c r="A22" s="13"/>
      <c r="B22" s="13"/>
      <c r="C22" s="13"/>
      <c r="D22" s="13"/>
      <c r="E22" s="13"/>
      <c r="F22" s="13"/>
      <c r="G22" s="14"/>
    </row>
    <row r="23" spans="1:7" x14ac:dyDescent="0.3">
      <c r="A23" s="13"/>
      <c r="B23" s="13"/>
      <c r="C23" s="13"/>
      <c r="D23" s="13"/>
      <c r="E23" s="13"/>
      <c r="F23" s="13"/>
      <c r="G23" s="14"/>
    </row>
    <row r="24" spans="1:7" x14ac:dyDescent="0.3">
      <c r="A24" s="13"/>
      <c r="B24" s="13"/>
      <c r="C24" s="13"/>
      <c r="D24" s="13"/>
      <c r="E24" s="13"/>
      <c r="F24" s="13"/>
      <c r="G24" s="14"/>
    </row>
    <row r="25" spans="1:7" x14ac:dyDescent="0.3">
      <c r="A25" s="13"/>
      <c r="B25" s="13"/>
      <c r="C25" s="13"/>
      <c r="D25" s="13"/>
      <c r="E25" s="13"/>
      <c r="F25" s="13"/>
      <c r="G25" s="14"/>
    </row>
    <row r="26" spans="1:7" x14ac:dyDescent="0.3">
      <c r="A26" s="13"/>
      <c r="B26" s="13"/>
      <c r="C26" s="13"/>
      <c r="D26" s="13"/>
      <c r="E26" s="13"/>
      <c r="F26" s="13"/>
      <c r="G26" s="14"/>
    </row>
    <row r="27" spans="1:7" x14ac:dyDescent="0.3">
      <c r="A27" s="13"/>
      <c r="B27" s="13"/>
      <c r="C27" s="13"/>
      <c r="D27" s="13"/>
      <c r="E27" s="13"/>
      <c r="F27" s="13"/>
      <c r="G27" s="14"/>
    </row>
    <row r="28" spans="1:7" x14ac:dyDescent="0.3">
      <c r="A28" s="13"/>
      <c r="B28" s="13"/>
      <c r="C28" s="13"/>
      <c r="D28" s="13"/>
      <c r="E28" s="13"/>
      <c r="F28" s="13"/>
      <c r="G28" s="14"/>
    </row>
    <row r="29" spans="1:7" x14ac:dyDescent="0.3">
      <c r="A29" s="13"/>
      <c r="B29" s="13"/>
      <c r="C29" s="13"/>
      <c r="D29" s="13"/>
      <c r="E29" s="13"/>
      <c r="F29" s="13"/>
      <c r="G29" s="14"/>
    </row>
    <row r="30" spans="1:7" x14ac:dyDescent="0.3">
      <c r="A30" s="13"/>
      <c r="B30" s="13"/>
      <c r="C30" s="13"/>
      <c r="D30" s="13"/>
      <c r="E30" s="13"/>
      <c r="F30" s="13"/>
      <c r="G30" s="14"/>
    </row>
    <row r="31" spans="1:7" x14ac:dyDescent="0.3">
      <c r="A31" s="13"/>
      <c r="B31" s="13"/>
      <c r="C31" s="13"/>
      <c r="D31" s="13"/>
      <c r="E31" s="13"/>
      <c r="F31" s="13"/>
      <c r="G31" s="14"/>
    </row>
    <row r="32" spans="1:7" x14ac:dyDescent="0.3">
      <c r="A32" s="13"/>
      <c r="B32" s="13"/>
      <c r="C32" s="13"/>
      <c r="D32" s="13"/>
      <c r="E32" s="13"/>
      <c r="F32" s="13"/>
      <c r="G32" s="14"/>
    </row>
    <row r="33" spans="1:7" x14ac:dyDescent="0.3">
      <c r="A33" s="13"/>
      <c r="B33" s="13"/>
      <c r="C33" s="13"/>
      <c r="D33" s="13"/>
      <c r="E33" s="13"/>
      <c r="F33" s="13"/>
      <c r="G33" s="14"/>
    </row>
    <row r="34" spans="1:7" x14ac:dyDescent="0.3">
      <c r="A34" s="13"/>
      <c r="B34" s="13"/>
      <c r="C34" s="13"/>
      <c r="D34" s="13"/>
      <c r="E34" s="13"/>
      <c r="F34" s="13"/>
      <c r="G34" s="14"/>
    </row>
    <row r="35" spans="1:7" x14ac:dyDescent="0.3">
      <c r="A35" s="13"/>
      <c r="B35" s="13"/>
      <c r="C35" s="13"/>
      <c r="D35" s="13"/>
      <c r="E35" s="13"/>
      <c r="F35" s="13"/>
      <c r="G35" s="14"/>
    </row>
    <row r="36" spans="1:7" x14ac:dyDescent="0.3">
      <c r="A36" s="13"/>
      <c r="B36" s="13"/>
      <c r="C36" s="13"/>
      <c r="D36" s="13"/>
      <c r="E36" s="13"/>
      <c r="F36" s="13"/>
      <c r="G36" s="14"/>
    </row>
    <row r="37" spans="1:7" x14ac:dyDescent="0.3">
      <c r="A37" s="13"/>
      <c r="B37" s="13"/>
      <c r="C37" s="13"/>
      <c r="D37" s="13"/>
      <c r="E37" s="13"/>
      <c r="F37" s="13"/>
      <c r="G37" s="14"/>
    </row>
    <row r="38" spans="1:7" x14ac:dyDescent="0.3">
      <c r="A38" s="13"/>
      <c r="B38" s="13"/>
      <c r="C38" s="13"/>
      <c r="D38" s="13"/>
      <c r="E38" s="13"/>
      <c r="F38" s="13"/>
      <c r="G38" s="14"/>
    </row>
    <row r="39" spans="1:7" x14ac:dyDescent="0.3">
      <c r="A39" s="13"/>
      <c r="B39" s="13"/>
      <c r="C39" s="13"/>
      <c r="D39" s="13"/>
      <c r="E39" s="13"/>
      <c r="F39" s="13"/>
      <c r="G39" s="14"/>
    </row>
    <row r="40" spans="1:7" x14ac:dyDescent="0.3">
      <c r="A40" s="13"/>
      <c r="B40" s="13"/>
      <c r="C40" s="13"/>
      <c r="D40" s="13"/>
      <c r="E40" s="13"/>
      <c r="F40" s="13"/>
      <c r="G40" s="14"/>
    </row>
    <row r="41" spans="1:7" x14ac:dyDescent="0.3">
      <c r="A41" s="13"/>
      <c r="B41" s="13"/>
      <c r="C41" s="13"/>
      <c r="D41" s="13"/>
      <c r="E41" s="13"/>
      <c r="F41" s="13"/>
      <c r="G41" s="14"/>
    </row>
    <row r="42" spans="1:7" x14ac:dyDescent="0.3">
      <c r="A42" s="13"/>
      <c r="B42" s="13"/>
      <c r="C42" s="13"/>
      <c r="D42" s="13"/>
      <c r="E42" s="13"/>
      <c r="F42" s="13"/>
      <c r="G42" s="14"/>
    </row>
    <row r="43" spans="1:7" x14ac:dyDescent="0.3">
      <c r="A43" s="13"/>
      <c r="B43" s="13"/>
      <c r="C43" s="13"/>
      <c r="D43" s="13"/>
      <c r="E43" s="13"/>
      <c r="F43" s="13"/>
      <c r="G43" s="14"/>
    </row>
    <row r="44" spans="1:7" x14ac:dyDescent="0.3">
      <c r="A44" s="13"/>
      <c r="B44" s="13"/>
      <c r="C44" s="13"/>
      <c r="D44" s="13"/>
      <c r="E44" s="13"/>
      <c r="F44" s="13"/>
      <c r="G44" s="14"/>
    </row>
    <row r="45" spans="1:7" x14ac:dyDescent="0.3">
      <c r="A45" s="13"/>
      <c r="B45" s="13"/>
      <c r="C45" s="13"/>
      <c r="D45" s="13"/>
      <c r="E45" s="13"/>
      <c r="F45" s="13"/>
      <c r="G45" s="14"/>
    </row>
    <row r="46" spans="1:7" x14ac:dyDescent="0.3">
      <c r="A46" s="13"/>
      <c r="B46" s="13"/>
      <c r="C46" s="13"/>
      <c r="D46" s="13"/>
      <c r="E46" s="13"/>
      <c r="F46" s="13"/>
      <c r="G46" s="14"/>
    </row>
    <row r="47" spans="1:7" x14ac:dyDescent="0.3">
      <c r="A47" s="13"/>
      <c r="B47" s="13"/>
      <c r="C47" s="13"/>
      <c r="D47" s="13"/>
      <c r="E47" s="13"/>
      <c r="F47" s="13"/>
      <c r="G47" s="14"/>
    </row>
    <row r="48" spans="1:7" x14ac:dyDescent="0.3">
      <c r="A48" s="13"/>
      <c r="B48" s="13"/>
      <c r="C48" s="13"/>
      <c r="D48" s="13"/>
      <c r="E48" s="13"/>
      <c r="F48" s="13"/>
      <c r="G48" s="14"/>
    </row>
    <row r="49" spans="1:7" x14ac:dyDescent="0.3">
      <c r="A49" s="13"/>
      <c r="B49" s="13"/>
      <c r="C49" s="13"/>
      <c r="D49" s="13"/>
      <c r="E49" s="13"/>
      <c r="F49" s="13"/>
      <c r="G49" s="14"/>
    </row>
    <row r="50" spans="1:7" x14ac:dyDescent="0.3">
      <c r="A50" s="13"/>
      <c r="B50" s="13"/>
      <c r="C50" s="13"/>
      <c r="D50" s="13"/>
      <c r="E50" s="13"/>
      <c r="F50" s="13"/>
      <c r="G50" s="14"/>
    </row>
    <row r="51" spans="1:7" x14ac:dyDescent="0.3">
      <c r="A51" s="13"/>
      <c r="B51" s="13"/>
      <c r="C51" s="13"/>
      <c r="D51" s="13"/>
      <c r="E51" s="13"/>
      <c r="F51" s="13"/>
      <c r="G51" s="14"/>
    </row>
    <row r="52" spans="1:7" x14ac:dyDescent="0.3">
      <c r="A52" s="13"/>
      <c r="B52" s="13"/>
      <c r="C52" s="13"/>
      <c r="D52" s="13"/>
      <c r="E52" s="13"/>
      <c r="F52" s="13"/>
      <c r="G52" s="14"/>
    </row>
    <row r="53" spans="1:7" x14ac:dyDescent="0.3">
      <c r="A53" s="13"/>
      <c r="B53" s="13"/>
      <c r="C53" s="13"/>
      <c r="D53" s="13"/>
      <c r="E53" s="13"/>
      <c r="F53" s="13"/>
      <c r="G53" s="14"/>
    </row>
    <row r="54" spans="1:7" x14ac:dyDescent="0.3">
      <c r="A54" s="13"/>
      <c r="B54" s="13"/>
      <c r="C54" s="13"/>
      <c r="D54" s="13"/>
      <c r="E54" s="13"/>
      <c r="F54" s="13"/>
      <c r="G54" s="14"/>
    </row>
    <row r="55" spans="1:7" x14ac:dyDescent="0.3">
      <c r="A55" s="13"/>
      <c r="B55" s="13"/>
      <c r="C55" s="13"/>
      <c r="D55" s="13"/>
      <c r="E55" s="13"/>
      <c r="F55" s="13"/>
      <c r="G55" s="14"/>
    </row>
    <row r="56" spans="1:7" x14ac:dyDescent="0.3">
      <c r="A56" s="13"/>
      <c r="B56" s="13"/>
      <c r="C56" s="13"/>
      <c r="D56" s="13"/>
      <c r="E56" s="13"/>
      <c r="F56" s="13"/>
      <c r="G56" s="14"/>
    </row>
    <row r="57" spans="1:7" x14ac:dyDescent="0.3">
      <c r="A57" s="13"/>
      <c r="B57" s="13"/>
      <c r="C57" s="13"/>
      <c r="D57" s="13"/>
      <c r="E57" s="13"/>
      <c r="F57" s="13"/>
      <c r="G57" s="14"/>
    </row>
    <row r="58" spans="1:7" x14ac:dyDescent="0.3">
      <c r="A58" s="13"/>
      <c r="B58" s="13"/>
      <c r="C58" s="13"/>
      <c r="D58" s="13"/>
      <c r="E58" s="13"/>
      <c r="F58" s="13"/>
      <c r="G58" s="14"/>
    </row>
    <row r="59" spans="1:7" x14ac:dyDescent="0.3">
      <c r="A59" s="13"/>
      <c r="B59" s="13"/>
      <c r="C59" s="13"/>
      <c r="D59" s="13"/>
      <c r="E59" s="13"/>
      <c r="F59" s="13"/>
      <c r="G59" s="14"/>
    </row>
    <row r="60" spans="1:7" x14ac:dyDescent="0.3">
      <c r="A60" s="13"/>
      <c r="B60" s="13"/>
      <c r="C60" s="13"/>
      <c r="D60" s="13"/>
      <c r="E60" s="13"/>
      <c r="F60" s="13"/>
      <c r="G60" s="14"/>
    </row>
    <row r="61" spans="1:7" x14ac:dyDescent="0.3">
      <c r="A61" s="13"/>
      <c r="B61" s="13"/>
      <c r="C61" s="13"/>
      <c r="D61" s="13"/>
      <c r="E61" s="13"/>
      <c r="F61" s="13"/>
      <c r="G61" s="14"/>
    </row>
    <row r="62" spans="1:7" x14ac:dyDescent="0.3">
      <c r="A62" s="13"/>
      <c r="B62" s="13"/>
      <c r="C62" s="13"/>
      <c r="D62" s="13"/>
      <c r="E62" s="13"/>
      <c r="F62" s="13"/>
      <c r="G62" s="14"/>
    </row>
    <row r="63" spans="1:7" x14ac:dyDescent="0.3">
      <c r="A63" s="13"/>
      <c r="B63" s="13"/>
      <c r="C63" s="13"/>
      <c r="D63" s="13"/>
      <c r="E63" s="13"/>
      <c r="F63" s="13"/>
      <c r="G63" s="14"/>
    </row>
    <row r="64" spans="1:7" x14ac:dyDescent="0.3">
      <c r="A64" s="13"/>
      <c r="B64" s="13"/>
      <c r="C64" s="13"/>
      <c r="D64" s="13"/>
      <c r="E64" s="13"/>
      <c r="F64" s="13"/>
      <c r="G64" s="14"/>
    </row>
    <row r="65" spans="1:7" x14ac:dyDescent="0.3">
      <c r="A65" s="13"/>
      <c r="B65" s="13"/>
      <c r="C65" s="13"/>
      <c r="D65" s="13"/>
      <c r="E65" s="13"/>
      <c r="F65" s="13"/>
      <c r="G65" s="14"/>
    </row>
    <row r="66" spans="1:7" x14ac:dyDescent="0.3">
      <c r="A66" s="13"/>
      <c r="B66" s="13"/>
      <c r="C66" s="13"/>
      <c r="D66" s="13"/>
      <c r="E66" s="13"/>
      <c r="F66" s="13"/>
      <c r="G66" s="14"/>
    </row>
    <row r="67" spans="1:7" x14ac:dyDescent="0.3">
      <c r="A67" s="13"/>
      <c r="B67" s="13"/>
      <c r="C67" s="13"/>
      <c r="D67" s="13"/>
      <c r="E67" s="13"/>
      <c r="F67" s="13"/>
      <c r="G67" s="14"/>
    </row>
    <row r="68" spans="1:7" x14ac:dyDescent="0.3">
      <c r="A68" s="13"/>
      <c r="B68" s="13"/>
      <c r="C68" s="13"/>
      <c r="D68" s="13"/>
      <c r="E68" s="13"/>
      <c r="F68" s="13"/>
      <c r="G68" s="14"/>
    </row>
    <row r="69" spans="1:7" x14ac:dyDescent="0.3">
      <c r="A69" s="13"/>
      <c r="B69" s="13"/>
      <c r="C69" s="13"/>
      <c r="D69" s="13"/>
      <c r="E69" s="13"/>
      <c r="F69" s="13"/>
      <c r="G69" s="14"/>
    </row>
    <row r="70" spans="1:7" x14ac:dyDescent="0.3">
      <c r="A70" s="13"/>
      <c r="B70" s="13"/>
      <c r="C70" s="13"/>
      <c r="D70" s="13"/>
      <c r="E70" s="13"/>
      <c r="F70" s="13"/>
      <c r="G70" s="14"/>
    </row>
    <row r="71" spans="1:7" x14ac:dyDescent="0.3">
      <c r="A71" s="13"/>
      <c r="B71" s="13"/>
      <c r="C71" s="13"/>
      <c r="D71" s="13"/>
      <c r="E71" s="13"/>
      <c r="F71" s="13"/>
      <c r="G71" s="14"/>
    </row>
    <row r="72" spans="1:7" x14ac:dyDescent="0.3">
      <c r="A72" s="13"/>
      <c r="B72" s="13"/>
      <c r="C72" s="13"/>
      <c r="D72" s="13"/>
      <c r="E72" s="13"/>
      <c r="F72" s="13"/>
      <c r="G72" s="14"/>
    </row>
    <row r="73" spans="1:7" x14ac:dyDescent="0.3">
      <c r="A73" s="13"/>
      <c r="B73" s="13"/>
      <c r="C73" s="13"/>
      <c r="D73" s="13"/>
      <c r="E73" s="13"/>
      <c r="F73" s="13"/>
      <c r="G73" s="14"/>
    </row>
    <row r="74" spans="1:7" x14ac:dyDescent="0.3">
      <c r="A74" s="13"/>
      <c r="B74" s="13"/>
      <c r="C74" s="13"/>
      <c r="D74" s="13"/>
      <c r="E74" s="13"/>
      <c r="F74" s="13"/>
      <c r="G74" s="14"/>
    </row>
    <row r="75" spans="1:7" x14ac:dyDescent="0.3">
      <c r="A75" s="13"/>
      <c r="B75" s="13"/>
      <c r="C75" s="13"/>
      <c r="D75" s="13"/>
      <c r="E75" s="13"/>
      <c r="F75" s="13"/>
      <c r="G75" s="14"/>
    </row>
    <row r="76" spans="1:7" x14ac:dyDescent="0.3">
      <c r="A76" s="13"/>
      <c r="B76" s="13"/>
      <c r="C76" s="13"/>
      <c r="D76" s="13"/>
      <c r="E76" s="13"/>
      <c r="F76" s="13"/>
      <c r="G76" s="14"/>
    </row>
    <row r="77" spans="1:7" x14ac:dyDescent="0.3">
      <c r="A77" s="13"/>
      <c r="B77" s="13"/>
      <c r="C77" s="13"/>
      <c r="D77" s="13"/>
      <c r="E77" s="13"/>
      <c r="F77" s="13"/>
      <c r="G77" s="14"/>
    </row>
    <row r="78" spans="1:7" x14ac:dyDescent="0.3">
      <c r="A78" s="13"/>
      <c r="B78" s="13"/>
      <c r="C78" s="13"/>
      <c r="D78" s="13"/>
      <c r="E78" s="13"/>
      <c r="F78" s="13"/>
      <c r="G78" s="14"/>
    </row>
    <row r="79" spans="1:7" x14ac:dyDescent="0.3">
      <c r="A79" s="13"/>
      <c r="B79" s="13"/>
      <c r="C79" s="13"/>
      <c r="D79" s="13"/>
      <c r="E79" s="13"/>
      <c r="F79" s="13"/>
      <c r="G79" s="14"/>
    </row>
    <row r="80" spans="1:7" x14ac:dyDescent="0.3">
      <c r="A80" s="13"/>
      <c r="B80" s="13"/>
      <c r="C80" s="13"/>
      <c r="D80" s="13"/>
      <c r="E80" s="13"/>
      <c r="F80" s="13"/>
      <c r="G80" s="14"/>
    </row>
    <row r="81" spans="1:7" x14ac:dyDescent="0.3">
      <c r="A81" s="13"/>
      <c r="B81" s="13"/>
      <c r="C81" s="13"/>
      <c r="D81" s="13"/>
      <c r="E81" s="13"/>
      <c r="F81" s="13"/>
      <c r="G81" s="14"/>
    </row>
    <row r="82" spans="1:7" x14ac:dyDescent="0.3">
      <c r="A82" s="13"/>
      <c r="B82" s="13"/>
      <c r="C82" s="13"/>
      <c r="D82" s="13"/>
      <c r="E82" s="13"/>
      <c r="F82" s="13"/>
      <c r="G82" s="14"/>
    </row>
    <row r="83" spans="1:7" x14ac:dyDescent="0.3">
      <c r="A83" s="13"/>
      <c r="B83" s="13"/>
      <c r="C83" s="13"/>
      <c r="D83" s="13"/>
      <c r="E83" s="13"/>
      <c r="F83" s="13"/>
      <c r="G83" s="14"/>
    </row>
    <row r="84" spans="1:7" x14ac:dyDescent="0.3">
      <c r="A84" s="13"/>
      <c r="B84" s="13"/>
      <c r="C84" s="13"/>
      <c r="D84" s="13"/>
      <c r="E84" s="13"/>
      <c r="F84" s="13"/>
      <c r="G84" s="14"/>
    </row>
    <row r="85" spans="1:7" x14ac:dyDescent="0.3">
      <c r="A85" s="13"/>
      <c r="B85" s="13"/>
      <c r="C85" s="13"/>
      <c r="D85" s="13"/>
      <c r="E85" s="13"/>
      <c r="F85" s="13"/>
      <c r="G85" s="14"/>
    </row>
    <row r="86" spans="1:7" x14ac:dyDescent="0.3">
      <c r="A86" s="13"/>
      <c r="B86" s="13"/>
      <c r="C86" s="13"/>
      <c r="D86" s="13"/>
      <c r="E86" s="13"/>
      <c r="F86" s="13"/>
      <c r="G86" s="14"/>
    </row>
    <row r="87" spans="1:7" x14ac:dyDescent="0.3">
      <c r="A87" s="13"/>
      <c r="B87" s="13"/>
      <c r="C87" s="13"/>
      <c r="D87" s="13"/>
      <c r="E87" s="13"/>
      <c r="F87" s="13"/>
      <c r="G87" s="14"/>
    </row>
    <row r="88" spans="1:7" x14ac:dyDescent="0.3">
      <c r="A88" s="13"/>
      <c r="B88" s="13"/>
      <c r="C88" s="13"/>
      <c r="D88" s="13"/>
      <c r="E88" s="13"/>
      <c r="F88" s="13"/>
      <c r="G88" s="14"/>
    </row>
    <row r="89" spans="1:7" x14ac:dyDescent="0.3">
      <c r="A89" s="13"/>
      <c r="B89" s="13"/>
      <c r="C89" s="13"/>
      <c r="D89" s="13"/>
      <c r="E89" s="13"/>
      <c r="F89" s="13"/>
      <c r="G89" s="14"/>
    </row>
    <row r="90" spans="1:7" x14ac:dyDescent="0.3">
      <c r="A90" s="13"/>
      <c r="B90" s="13"/>
      <c r="C90" s="13"/>
      <c r="D90" s="13"/>
      <c r="E90" s="13"/>
      <c r="F90" s="13"/>
      <c r="G90" s="14"/>
    </row>
    <row r="91" spans="1:7" x14ac:dyDescent="0.3">
      <c r="A91" s="13"/>
      <c r="B91" s="13"/>
      <c r="C91" s="13"/>
      <c r="D91" s="13"/>
      <c r="E91" s="13"/>
      <c r="F91" s="13"/>
      <c r="G91" s="14"/>
    </row>
    <row r="92" spans="1:7" x14ac:dyDescent="0.3">
      <c r="A92" s="13"/>
      <c r="B92" s="13"/>
      <c r="C92" s="13"/>
      <c r="D92" s="13"/>
      <c r="E92" s="13"/>
      <c r="F92" s="13"/>
      <c r="G92" s="14"/>
    </row>
    <row r="93" spans="1:7" x14ac:dyDescent="0.3">
      <c r="A93" s="13"/>
      <c r="B93" s="13"/>
      <c r="C93" s="13"/>
      <c r="D93" s="13"/>
      <c r="E93" s="13"/>
      <c r="F93" s="13"/>
      <c r="G93" s="14"/>
    </row>
    <row r="94" spans="1:7" x14ac:dyDescent="0.3">
      <c r="A94" s="13"/>
      <c r="B94" s="13"/>
      <c r="C94" s="13"/>
      <c r="D94" s="13"/>
      <c r="E94" s="13"/>
      <c r="F94" s="13"/>
      <c r="G94" s="14"/>
    </row>
    <row r="95" spans="1:7" x14ac:dyDescent="0.3">
      <c r="A95" s="13"/>
      <c r="B95" s="13"/>
      <c r="C95" s="13"/>
      <c r="D95" s="13"/>
      <c r="E95" s="13"/>
      <c r="F95" s="13"/>
      <c r="G95" s="14"/>
    </row>
    <row r="96" spans="1:7" x14ac:dyDescent="0.3">
      <c r="A96" s="13"/>
      <c r="B96" s="13"/>
      <c r="C96" s="13"/>
      <c r="D96" s="13"/>
      <c r="E96" s="13"/>
      <c r="F96" s="13"/>
      <c r="G96" s="14"/>
    </row>
    <row r="97" spans="1:7" x14ac:dyDescent="0.3">
      <c r="A97" s="13"/>
      <c r="B97" s="13"/>
      <c r="C97" s="13"/>
      <c r="D97" s="13"/>
      <c r="E97" s="13"/>
      <c r="F97" s="13"/>
      <c r="G97" s="14"/>
    </row>
    <row r="98" spans="1:7" x14ac:dyDescent="0.3">
      <c r="A98" s="13"/>
      <c r="B98" s="13"/>
      <c r="C98" s="13"/>
      <c r="D98" s="13"/>
      <c r="E98" s="13"/>
      <c r="F98" s="13"/>
      <c r="G98" s="14"/>
    </row>
    <row r="99" spans="1:7" x14ac:dyDescent="0.3">
      <c r="A99" s="13"/>
      <c r="B99" s="13"/>
      <c r="C99" s="13"/>
      <c r="D99" s="13"/>
      <c r="E99" s="13"/>
      <c r="F99" s="13"/>
      <c r="G99" s="14"/>
    </row>
    <row r="100" spans="1:7" x14ac:dyDescent="0.3">
      <c r="A100" s="13"/>
      <c r="B100" s="13"/>
      <c r="C100" s="13"/>
      <c r="D100" s="13"/>
      <c r="E100" s="13"/>
      <c r="F100" s="13"/>
      <c r="G100" s="14"/>
    </row>
    <row r="101" spans="1:7" x14ac:dyDescent="0.3">
      <c r="A101" s="13"/>
      <c r="B101" s="13"/>
      <c r="C101" s="13"/>
      <c r="D101" s="13"/>
      <c r="E101" s="13"/>
      <c r="F101" s="13"/>
      <c r="G101" s="14"/>
    </row>
    <row r="102" spans="1:7" x14ac:dyDescent="0.3">
      <c r="A102" s="13"/>
      <c r="B102" s="13"/>
      <c r="C102" s="13"/>
      <c r="D102" s="13"/>
      <c r="E102" s="13"/>
      <c r="F102" s="13"/>
      <c r="G102" s="14"/>
    </row>
    <row r="103" spans="1:7" x14ac:dyDescent="0.3">
      <c r="A103" s="13"/>
      <c r="B103" s="13"/>
      <c r="C103" s="13"/>
      <c r="D103" s="13"/>
      <c r="E103" s="13"/>
      <c r="F103" s="13"/>
      <c r="G103" s="14"/>
    </row>
    <row r="104" spans="1:7" x14ac:dyDescent="0.3">
      <c r="A104" s="13"/>
      <c r="B104" s="13"/>
      <c r="C104" s="13"/>
      <c r="D104" s="13"/>
      <c r="E104" s="13"/>
      <c r="F104" s="13"/>
      <c r="G104" s="14"/>
    </row>
    <row r="105" spans="1:7" x14ac:dyDescent="0.3">
      <c r="A105" s="13"/>
      <c r="B105" s="13"/>
      <c r="C105" s="13"/>
      <c r="D105" s="13"/>
      <c r="E105" s="13"/>
      <c r="F105" s="13"/>
      <c r="G105" s="14"/>
    </row>
    <row r="106" spans="1:7" x14ac:dyDescent="0.3">
      <c r="A106" s="13"/>
      <c r="B106" s="13"/>
      <c r="C106" s="13"/>
      <c r="D106" s="13"/>
      <c r="E106" s="13"/>
      <c r="F106" s="13"/>
      <c r="G106" s="14"/>
    </row>
    <row r="107" spans="1:7" x14ac:dyDescent="0.3">
      <c r="A107" s="13"/>
      <c r="B107" s="13"/>
      <c r="C107" s="13"/>
      <c r="D107" s="13"/>
      <c r="E107" s="13"/>
      <c r="F107" s="13"/>
      <c r="G107" s="14"/>
    </row>
    <row r="108" spans="1:7" x14ac:dyDescent="0.3">
      <c r="A108" s="13"/>
      <c r="B108" s="13"/>
      <c r="C108" s="13"/>
      <c r="D108" s="13"/>
      <c r="E108" s="13"/>
      <c r="F108" s="13"/>
      <c r="G108" s="14"/>
    </row>
    <row r="109" spans="1:7" x14ac:dyDescent="0.3">
      <c r="A109" s="13"/>
      <c r="B109" s="13"/>
      <c r="C109" s="13"/>
      <c r="D109" s="13"/>
      <c r="E109" s="13"/>
      <c r="F109" s="13"/>
      <c r="G109" s="14"/>
    </row>
    <row r="110" spans="1:7" x14ac:dyDescent="0.3">
      <c r="A110" s="13"/>
      <c r="B110" s="13"/>
      <c r="C110" s="13"/>
      <c r="D110" s="13"/>
      <c r="E110" s="13"/>
      <c r="F110" s="13"/>
      <c r="G110" s="14"/>
    </row>
    <row r="111" spans="1:7" x14ac:dyDescent="0.3">
      <c r="A111" s="13"/>
      <c r="B111" s="13"/>
      <c r="C111" s="13"/>
      <c r="D111" s="13"/>
      <c r="E111" s="13"/>
      <c r="F111" s="13"/>
      <c r="G111" s="14"/>
    </row>
    <row r="112" spans="1:7" x14ac:dyDescent="0.3">
      <c r="A112" s="13"/>
      <c r="B112" s="13"/>
      <c r="C112" s="13"/>
      <c r="D112" s="13"/>
      <c r="E112" s="13"/>
      <c r="F112" s="13"/>
      <c r="G112" s="14"/>
    </row>
    <row r="113" spans="1:7" x14ac:dyDescent="0.3">
      <c r="A113" s="13"/>
      <c r="B113" s="13"/>
      <c r="C113" s="13"/>
      <c r="D113" s="13"/>
      <c r="E113" s="13"/>
      <c r="F113" s="13"/>
      <c r="G113" s="14"/>
    </row>
    <row r="114" spans="1:7" x14ac:dyDescent="0.3">
      <c r="A114" s="13"/>
      <c r="B114" s="13"/>
      <c r="C114" s="13"/>
      <c r="D114" s="13"/>
      <c r="E114" s="13"/>
      <c r="F114" s="13"/>
      <c r="G114" s="14"/>
    </row>
    <row r="115" spans="1:7" x14ac:dyDescent="0.3">
      <c r="A115" s="13"/>
      <c r="B115" s="13"/>
      <c r="C115" s="13"/>
      <c r="D115" s="13"/>
      <c r="E115" s="13"/>
      <c r="F115" s="13"/>
      <c r="G115" s="14"/>
    </row>
    <row r="116" spans="1:7" x14ac:dyDescent="0.3">
      <c r="A116" s="13"/>
      <c r="B116" s="13"/>
      <c r="C116" s="13"/>
      <c r="D116" s="13"/>
      <c r="E116" s="13"/>
      <c r="F116" s="13"/>
      <c r="G116" s="14"/>
    </row>
    <row r="117" spans="1:7" x14ac:dyDescent="0.3">
      <c r="A117" s="13"/>
      <c r="B117" s="13"/>
      <c r="C117" s="13"/>
      <c r="D117" s="13"/>
      <c r="E117" s="13"/>
      <c r="F117" s="13"/>
      <c r="G117" s="14"/>
    </row>
    <row r="118" spans="1:7" x14ac:dyDescent="0.3">
      <c r="A118" s="13"/>
      <c r="B118" s="13"/>
      <c r="C118" s="13"/>
      <c r="D118" s="13"/>
      <c r="E118" s="13"/>
      <c r="F118" s="13"/>
      <c r="G118" s="14"/>
    </row>
    <row r="119" spans="1:7" x14ac:dyDescent="0.3">
      <c r="A119" s="13"/>
      <c r="B119" s="13"/>
      <c r="C119" s="13"/>
      <c r="D119" s="13"/>
      <c r="E119" s="13"/>
      <c r="F119" s="13"/>
      <c r="G119" s="14"/>
    </row>
    <row r="120" spans="1:7" x14ac:dyDescent="0.3">
      <c r="A120" s="13"/>
      <c r="B120" s="13"/>
      <c r="C120" s="13"/>
      <c r="D120" s="13"/>
      <c r="E120" s="13"/>
      <c r="F120" s="13"/>
      <c r="G120" s="14"/>
    </row>
    <row r="121" spans="1:7" x14ac:dyDescent="0.3">
      <c r="A121" s="13"/>
      <c r="B121" s="13"/>
      <c r="C121" s="13"/>
      <c r="D121" s="13"/>
      <c r="E121" s="13"/>
      <c r="F121" s="13"/>
      <c r="G121" s="14"/>
    </row>
    <row r="122" spans="1:7" x14ac:dyDescent="0.3">
      <c r="A122" s="13"/>
      <c r="B122" s="13"/>
      <c r="C122" s="13"/>
      <c r="D122" s="13"/>
      <c r="E122" s="13"/>
      <c r="F122" s="13"/>
      <c r="G122" s="14"/>
    </row>
    <row r="123" spans="1:7" x14ac:dyDescent="0.3">
      <c r="A123" s="13"/>
      <c r="B123" s="13"/>
      <c r="C123" s="13"/>
      <c r="D123" s="13"/>
      <c r="E123" s="13"/>
      <c r="F123" s="13"/>
      <c r="G123" s="14"/>
    </row>
    <row r="124" spans="1:7" x14ac:dyDescent="0.3">
      <c r="A124" s="13"/>
      <c r="B124" s="13"/>
      <c r="C124" s="13"/>
      <c r="D124" s="13"/>
      <c r="E124" s="13"/>
      <c r="F124" s="13"/>
      <c r="G124" s="14"/>
    </row>
    <row r="125" spans="1:7" x14ac:dyDescent="0.3">
      <c r="A125" s="13"/>
      <c r="B125" s="13"/>
      <c r="C125" s="13"/>
      <c r="D125" s="13"/>
      <c r="E125" s="13"/>
      <c r="F125" s="13"/>
      <c r="G125" s="14"/>
    </row>
    <row r="126" spans="1:7" x14ac:dyDescent="0.3">
      <c r="A126" s="13"/>
      <c r="B126" s="13"/>
      <c r="C126" s="13"/>
      <c r="D126" s="13"/>
      <c r="E126" s="13"/>
      <c r="F126" s="13"/>
      <c r="G126" s="14"/>
    </row>
    <row r="127" spans="1:7" x14ac:dyDescent="0.3">
      <c r="A127" s="13"/>
      <c r="B127" s="13"/>
      <c r="C127" s="13"/>
      <c r="D127" s="13"/>
      <c r="E127" s="13"/>
      <c r="F127" s="13"/>
      <c r="G127" s="14"/>
    </row>
    <row r="128" spans="1:7" x14ac:dyDescent="0.3">
      <c r="A128" s="13"/>
      <c r="B128" s="13"/>
      <c r="C128" s="13"/>
      <c r="D128" s="13"/>
      <c r="E128" s="13"/>
      <c r="F128" s="13"/>
      <c r="G128" s="14"/>
    </row>
    <row r="129" spans="1:7" x14ac:dyDescent="0.3">
      <c r="A129" s="13"/>
      <c r="B129" s="13"/>
      <c r="C129" s="13"/>
      <c r="D129" s="13"/>
      <c r="E129" s="13"/>
      <c r="F129" s="13"/>
      <c r="G129" s="14"/>
    </row>
    <row r="130" spans="1:7" x14ac:dyDescent="0.3">
      <c r="A130" s="13"/>
      <c r="B130" s="13"/>
      <c r="C130" s="13"/>
      <c r="D130" s="13"/>
      <c r="E130" s="13"/>
      <c r="F130" s="13"/>
      <c r="G130" s="14"/>
    </row>
    <row r="131" spans="1:7" x14ac:dyDescent="0.3">
      <c r="A131" s="13"/>
      <c r="B131" s="13"/>
      <c r="C131" s="13"/>
      <c r="D131" s="13"/>
      <c r="E131" s="13"/>
      <c r="F131" s="13"/>
      <c r="G131" s="14"/>
    </row>
    <row r="132" spans="1:7" x14ac:dyDescent="0.3">
      <c r="A132" s="13"/>
      <c r="B132" s="13"/>
      <c r="C132" s="13"/>
      <c r="D132" s="13"/>
      <c r="E132" s="13"/>
      <c r="F132" s="13"/>
      <c r="G132" s="14"/>
    </row>
    <row r="133" spans="1:7" x14ac:dyDescent="0.3">
      <c r="A133" s="13"/>
      <c r="B133" s="13"/>
      <c r="C133" s="13"/>
      <c r="D133" s="13"/>
      <c r="E133" s="13"/>
      <c r="F133" s="13"/>
      <c r="G133" s="14"/>
    </row>
    <row r="134" spans="1:7" x14ac:dyDescent="0.3">
      <c r="A134" s="13"/>
      <c r="B134" s="13"/>
      <c r="C134" s="13"/>
      <c r="D134" s="13"/>
      <c r="E134" s="13"/>
      <c r="F134" s="13"/>
      <c r="G134" s="14"/>
    </row>
    <row r="135" spans="1:7" x14ac:dyDescent="0.3">
      <c r="A135" s="13"/>
      <c r="B135" s="13"/>
      <c r="C135" s="13"/>
      <c r="D135" s="13"/>
      <c r="E135" s="13"/>
      <c r="F135" s="13"/>
      <c r="G135" s="14"/>
    </row>
    <row r="136" spans="1:7" x14ac:dyDescent="0.3">
      <c r="A136" s="13"/>
      <c r="B136" s="13"/>
      <c r="C136" s="13"/>
      <c r="D136" s="13"/>
      <c r="E136" s="13"/>
      <c r="F136" s="13"/>
      <c r="G136" s="14"/>
    </row>
    <row r="137" spans="1:7" x14ac:dyDescent="0.3">
      <c r="A137" s="13"/>
      <c r="B137" s="13"/>
      <c r="C137" s="13"/>
      <c r="D137" s="13"/>
      <c r="E137" s="13"/>
      <c r="F137" s="13"/>
      <c r="G137" s="14"/>
    </row>
    <row r="138" spans="1:7" x14ac:dyDescent="0.3">
      <c r="A138" s="13"/>
      <c r="B138" s="13"/>
      <c r="C138" s="13"/>
      <c r="D138" s="13"/>
      <c r="E138" s="13"/>
      <c r="F138" s="13"/>
      <c r="G138" s="14"/>
    </row>
    <row r="139" spans="1:7" x14ac:dyDescent="0.3">
      <c r="A139" s="13"/>
      <c r="B139" s="13"/>
      <c r="C139" s="13"/>
      <c r="D139" s="13"/>
      <c r="E139" s="13"/>
      <c r="F139" s="13"/>
      <c r="G139" s="14"/>
    </row>
    <row r="140" spans="1:7" x14ac:dyDescent="0.3">
      <c r="A140" s="13"/>
      <c r="B140" s="13"/>
      <c r="C140" s="13"/>
      <c r="D140" s="13"/>
      <c r="E140" s="13"/>
      <c r="F140" s="13"/>
      <c r="G140" s="14"/>
    </row>
    <row r="141" spans="1:7" x14ac:dyDescent="0.3">
      <c r="A141" s="13"/>
      <c r="B141" s="13"/>
      <c r="C141" s="13"/>
      <c r="D141" s="13"/>
      <c r="E141" s="13"/>
      <c r="F141" s="13"/>
      <c r="G141" s="14"/>
    </row>
    <row r="142" spans="1:7" x14ac:dyDescent="0.3">
      <c r="A142" s="13"/>
      <c r="B142" s="13"/>
      <c r="C142" s="13"/>
      <c r="D142" s="13"/>
      <c r="E142" s="13"/>
      <c r="F142" s="13"/>
      <c r="G142" s="14"/>
    </row>
    <row r="143" spans="1:7" x14ac:dyDescent="0.3">
      <c r="A143" s="13"/>
      <c r="B143" s="13"/>
      <c r="C143" s="13"/>
      <c r="D143" s="13"/>
      <c r="E143" s="13"/>
      <c r="F143" s="13"/>
      <c r="G143" s="14"/>
    </row>
    <row r="144" spans="1:7" x14ac:dyDescent="0.3">
      <c r="A144" s="13"/>
      <c r="B144" s="13"/>
      <c r="C144" s="13"/>
      <c r="D144" s="13"/>
      <c r="E144" s="13"/>
      <c r="F144" s="13"/>
      <c r="G144" s="14"/>
    </row>
    <row r="145" spans="1:7" x14ac:dyDescent="0.3">
      <c r="A145" s="13"/>
      <c r="B145" s="13"/>
      <c r="C145" s="13"/>
      <c r="D145" s="13"/>
      <c r="E145" s="13"/>
      <c r="F145" s="13"/>
      <c r="G145" s="14"/>
    </row>
    <row r="146" spans="1:7" x14ac:dyDescent="0.3">
      <c r="A146" s="13"/>
      <c r="B146" s="13"/>
      <c r="C146" s="13"/>
      <c r="D146" s="13"/>
      <c r="E146" s="13"/>
      <c r="F146" s="13"/>
      <c r="G146" s="14"/>
    </row>
    <row r="147" spans="1:7" x14ac:dyDescent="0.3">
      <c r="A147" s="13"/>
      <c r="B147" s="13"/>
      <c r="C147" s="13"/>
      <c r="D147" s="13"/>
      <c r="E147" s="13"/>
      <c r="F147" s="13"/>
      <c r="G147" s="14"/>
    </row>
    <row r="148" spans="1:7" x14ac:dyDescent="0.3">
      <c r="A148" s="13"/>
      <c r="B148" s="13"/>
      <c r="C148" s="13"/>
      <c r="D148" s="13"/>
      <c r="E148" s="13"/>
      <c r="F148" s="13"/>
      <c r="G148" s="14"/>
    </row>
    <row r="149" spans="1:7" x14ac:dyDescent="0.3">
      <c r="A149" s="13"/>
      <c r="B149" s="13"/>
      <c r="C149" s="13"/>
      <c r="D149" s="13"/>
      <c r="E149" s="13"/>
      <c r="F149" s="13"/>
      <c r="G149" s="14"/>
    </row>
    <row r="150" spans="1:7" x14ac:dyDescent="0.3">
      <c r="A150" s="13"/>
      <c r="B150" s="13"/>
      <c r="C150" s="13"/>
      <c r="D150" s="13"/>
      <c r="E150" s="13"/>
      <c r="F150" s="13"/>
      <c r="G150" s="14"/>
    </row>
    <row r="151" spans="1:7" x14ac:dyDescent="0.3">
      <c r="A151" s="13"/>
      <c r="B151" s="13"/>
      <c r="C151" s="13"/>
      <c r="D151" s="13"/>
      <c r="E151" s="13"/>
      <c r="F151" s="13"/>
      <c r="G151" s="14"/>
    </row>
    <row r="152" spans="1:7" x14ac:dyDescent="0.3">
      <c r="A152" s="13"/>
      <c r="B152" s="13"/>
      <c r="C152" s="13"/>
      <c r="D152" s="13"/>
      <c r="E152" s="13"/>
      <c r="F152" s="13"/>
      <c r="G152" s="14"/>
    </row>
    <row r="153" spans="1:7" x14ac:dyDescent="0.3">
      <c r="A153" s="13"/>
      <c r="B153" s="13"/>
      <c r="C153" s="13"/>
      <c r="D153" s="13"/>
      <c r="E153" s="13"/>
      <c r="F153" s="13"/>
      <c r="G153" s="14"/>
    </row>
    <row r="154" spans="1:7" x14ac:dyDescent="0.3">
      <c r="A154" s="13"/>
      <c r="B154" s="13"/>
      <c r="C154" s="13"/>
      <c r="D154" s="13"/>
      <c r="E154" s="13"/>
      <c r="F154" s="13"/>
      <c r="G154" s="14"/>
    </row>
    <row r="155" spans="1:7" x14ac:dyDescent="0.3">
      <c r="A155" s="13"/>
      <c r="B155" s="13"/>
      <c r="C155" s="13"/>
      <c r="D155" s="13"/>
      <c r="E155" s="13"/>
      <c r="F155" s="13"/>
      <c r="G155" s="14"/>
    </row>
    <row r="156" spans="1:7" x14ac:dyDescent="0.3">
      <c r="A156" s="13"/>
      <c r="B156" s="13"/>
      <c r="C156" s="13"/>
      <c r="D156" s="13"/>
      <c r="E156" s="13"/>
      <c r="F156" s="13"/>
      <c r="G156" s="14"/>
    </row>
    <row r="157" spans="1:7" x14ac:dyDescent="0.3">
      <c r="A157" s="13"/>
      <c r="B157" s="13"/>
      <c r="C157" s="13"/>
      <c r="D157" s="13"/>
      <c r="E157" s="13"/>
      <c r="F157" s="13"/>
      <c r="G157" s="14"/>
    </row>
    <row r="158" spans="1:7" x14ac:dyDescent="0.3">
      <c r="A158" s="13"/>
      <c r="B158" s="13"/>
      <c r="C158" s="13"/>
      <c r="D158" s="13"/>
      <c r="E158" s="13"/>
      <c r="F158" s="13"/>
      <c r="G158" s="14"/>
    </row>
    <row r="159" spans="1:7" x14ac:dyDescent="0.3">
      <c r="A159" s="13"/>
      <c r="B159" s="13"/>
      <c r="C159" s="13"/>
      <c r="D159" s="13"/>
      <c r="E159" s="13"/>
      <c r="F159" s="13"/>
      <c r="G159" s="14"/>
    </row>
    <row r="160" spans="1:7" x14ac:dyDescent="0.3">
      <c r="A160" s="13"/>
      <c r="B160" s="13"/>
      <c r="C160" s="13"/>
      <c r="D160" s="13"/>
      <c r="E160" s="13"/>
      <c r="F160" s="13"/>
      <c r="G160" s="14"/>
    </row>
    <row r="161" spans="1:7" x14ac:dyDescent="0.3">
      <c r="A161" s="13"/>
      <c r="B161" s="13"/>
      <c r="C161" s="13"/>
      <c r="D161" s="13"/>
      <c r="E161" s="13"/>
      <c r="F161" s="13"/>
      <c r="G161" s="14"/>
    </row>
    <row r="162" spans="1:7" x14ac:dyDescent="0.3">
      <c r="A162" s="13"/>
      <c r="B162" s="13"/>
      <c r="C162" s="13"/>
      <c r="D162" s="13"/>
      <c r="E162" s="13"/>
      <c r="F162" s="13"/>
      <c r="G162" s="14"/>
    </row>
    <row r="163" spans="1:7" x14ac:dyDescent="0.3">
      <c r="A163" s="13"/>
      <c r="B163" s="13"/>
      <c r="C163" s="13"/>
      <c r="D163" s="13"/>
      <c r="E163" s="13"/>
      <c r="F163" s="13"/>
      <c r="G163" s="14"/>
    </row>
    <row r="164" spans="1:7" x14ac:dyDescent="0.3">
      <c r="A164" s="13"/>
      <c r="B164" s="13"/>
      <c r="C164" s="13"/>
      <c r="D164" s="13"/>
      <c r="E164" s="13"/>
      <c r="F164" s="13"/>
      <c r="G164" s="14"/>
    </row>
    <row r="165" spans="1:7" x14ac:dyDescent="0.3">
      <c r="A165" s="13"/>
      <c r="B165" s="13"/>
      <c r="C165" s="13"/>
      <c r="D165" s="13"/>
      <c r="E165" s="13"/>
      <c r="F165" s="13"/>
      <c r="G165" s="14"/>
    </row>
    <row r="166" spans="1:7" x14ac:dyDescent="0.3">
      <c r="A166" s="13"/>
      <c r="B166" s="13"/>
      <c r="C166" s="13"/>
      <c r="D166" s="13"/>
      <c r="E166" s="13"/>
      <c r="F166" s="13"/>
      <c r="G166" s="14"/>
    </row>
    <row r="167" spans="1:7" x14ac:dyDescent="0.3">
      <c r="A167" s="13"/>
      <c r="B167" s="13"/>
      <c r="C167" s="13"/>
      <c r="D167" s="13"/>
      <c r="E167" s="13"/>
      <c r="F167" s="13"/>
      <c r="G167" s="14"/>
    </row>
    <row r="168" spans="1:7" x14ac:dyDescent="0.3">
      <c r="A168" s="13"/>
      <c r="B168" s="13"/>
      <c r="C168" s="13"/>
      <c r="D168" s="13"/>
      <c r="E168" s="13"/>
      <c r="F168" s="13"/>
      <c r="G168" s="14"/>
    </row>
    <row r="169" spans="1:7" x14ac:dyDescent="0.3">
      <c r="A169" s="13"/>
      <c r="B169" s="13"/>
      <c r="C169" s="13"/>
      <c r="D169" s="13"/>
      <c r="E169" s="13"/>
      <c r="F169" s="13"/>
      <c r="G169" s="14"/>
    </row>
    <row r="170" spans="1:7" x14ac:dyDescent="0.3">
      <c r="A170" s="13"/>
      <c r="B170" s="13"/>
      <c r="C170" s="13"/>
      <c r="D170" s="13"/>
      <c r="E170" s="13"/>
      <c r="F170" s="13"/>
      <c r="G170" s="14"/>
    </row>
    <row r="171" spans="1:7" x14ac:dyDescent="0.3">
      <c r="A171" s="13"/>
      <c r="B171" s="13"/>
      <c r="C171" s="13"/>
      <c r="D171" s="13"/>
      <c r="E171" s="13"/>
      <c r="F171" s="13"/>
      <c r="G171" s="14"/>
    </row>
    <row r="172" spans="1:7" x14ac:dyDescent="0.3">
      <c r="A172" s="13"/>
      <c r="B172" s="13"/>
      <c r="C172" s="13"/>
      <c r="D172" s="13"/>
      <c r="E172" s="13"/>
      <c r="F172" s="13"/>
      <c r="G172" s="14"/>
    </row>
    <row r="173" spans="1:7" x14ac:dyDescent="0.3">
      <c r="A173" s="13"/>
      <c r="B173" s="13"/>
      <c r="C173" s="13"/>
      <c r="D173" s="13"/>
      <c r="E173" s="13"/>
      <c r="F173" s="13"/>
      <c r="G173" s="14"/>
    </row>
    <row r="174" spans="1:7" x14ac:dyDescent="0.3">
      <c r="A174" s="13"/>
      <c r="B174" s="13"/>
      <c r="C174" s="13"/>
      <c r="D174" s="13"/>
      <c r="E174" s="13"/>
      <c r="F174" s="13"/>
      <c r="G174" s="14"/>
    </row>
    <row r="175" spans="1:7" x14ac:dyDescent="0.3">
      <c r="A175" s="13"/>
      <c r="B175" s="13"/>
      <c r="C175" s="13"/>
      <c r="D175" s="13"/>
      <c r="E175" s="13"/>
      <c r="F175" s="13"/>
      <c r="G175" s="14"/>
    </row>
    <row r="176" spans="1:7" x14ac:dyDescent="0.3">
      <c r="A176" s="13"/>
      <c r="B176" s="13"/>
      <c r="C176" s="13"/>
      <c r="D176" s="13"/>
      <c r="E176" s="13"/>
      <c r="F176" s="13"/>
      <c r="G176" s="14"/>
    </row>
    <row r="177" spans="1:7" x14ac:dyDescent="0.3">
      <c r="A177" s="13"/>
      <c r="B177" s="13"/>
      <c r="C177" s="13"/>
      <c r="D177" s="13"/>
      <c r="E177" s="13"/>
      <c r="F177" s="13"/>
      <c r="G177" s="14"/>
    </row>
    <row r="178" spans="1:7" x14ac:dyDescent="0.3">
      <c r="A178" s="13"/>
      <c r="B178" s="13"/>
      <c r="C178" s="13"/>
      <c r="D178" s="13"/>
      <c r="E178" s="13"/>
      <c r="F178" s="13"/>
      <c r="G178" s="14"/>
    </row>
    <row r="179" spans="1:7" x14ac:dyDescent="0.3">
      <c r="A179" s="13"/>
      <c r="B179" s="13"/>
      <c r="C179" s="13"/>
      <c r="D179" s="13"/>
      <c r="E179" s="13"/>
      <c r="F179" s="13"/>
      <c r="G179" s="14"/>
    </row>
    <row r="180" spans="1:7" x14ac:dyDescent="0.3">
      <c r="A180" s="13"/>
      <c r="B180" s="13"/>
      <c r="C180" s="13"/>
      <c r="D180" s="13"/>
      <c r="E180" s="13"/>
      <c r="F180" s="13"/>
      <c r="G180" s="14"/>
    </row>
    <row r="181" spans="1:7" x14ac:dyDescent="0.3">
      <c r="A181" s="13"/>
      <c r="B181" s="13"/>
      <c r="C181" s="13"/>
      <c r="D181" s="13"/>
      <c r="E181" s="13"/>
      <c r="F181" s="13"/>
      <c r="G181" s="14"/>
    </row>
    <row r="182" spans="1:7" x14ac:dyDescent="0.3">
      <c r="A182" s="13"/>
      <c r="B182" s="13"/>
      <c r="C182" s="13"/>
      <c r="D182" s="13"/>
      <c r="E182" s="13"/>
      <c r="F182" s="13"/>
      <c r="G182" s="14"/>
    </row>
    <row r="183" spans="1:7" x14ac:dyDescent="0.3">
      <c r="A183" s="13"/>
      <c r="B183" s="13"/>
      <c r="C183" s="13"/>
      <c r="D183" s="13"/>
      <c r="E183" s="13"/>
      <c r="F183" s="13"/>
      <c r="G183" s="14"/>
    </row>
    <row r="184" spans="1:7" x14ac:dyDescent="0.3">
      <c r="A184" s="13"/>
      <c r="B184" s="13"/>
      <c r="C184" s="13"/>
      <c r="D184" s="13"/>
      <c r="E184" s="13"/>
      <c r="F184" s="13"/>
      <c r="G184" s="14"/>
    </row>
    <row r="185" spans="1:7" x14ac:dyDescent="0.3">
      <c r="A185" s="13"/>
      <c r="B185" s="13"/>
      <c r="C185" s="13"/>
      <c r="D185" s="13"/>
      <c r="E185" s="13"/>
      <c r="F185" s="13"/>
      <c r="G185" s="14"/>
    </row>
    <row r="186" spans="1:7" x14ac:dyDescent="0.3">
      <c r="A186" s="13"/>
      <c r="B186" s="13"/>
      <c r="C186" s="13"/>
      <c r="D186" s="13"/>
      <c r="E186" s="13"/>
      <c r="F186" s="13"/>
      <c r="G186" s="14"/>
    </row>
    <row r="187" spans="1:7" x14ac:dyDescent="0.3">
      <c r="A187" s="13"/>
      <c r="B187" s="13"/>
      <c r="C187" s="13"/>
      <c r="D187" s="13"/>
      <c r="E187" s="13"/>
      <c r="F187" s="13"/>
      <c r="G187" s="14"/>
    </row>
    <row r="188" spans="1:7" x14ac:dyDescent="0.3">
      <c r="A188" s="13"/>
      <c r="B188" s="13"/>
      <c r="C188" s="13"/>
      <c r="D188" s="13"/>
      <c r="E188" s="13"/>
      <c r="F188" s="13"/>
      <c r="G188" s="14"/>
    </row>
    <row r="189" spans="1:7" x14ac:dyDescent="0.3">
      <c r="A189" s="13"/>
      <c r="B189" s="13"/>
      <c r="C189" s="13"/>
      <c r="D189" s="13"/>
      <c r="E189" s="13"/>
      <c r="F189" s="13"/>
      <c r="G189" s="14"/>
    </row>
    <row r="190" spans="1:7" x14ac:dyDescent="0.3">
      <c r="A190" s="13"/>
      <c r="B190" s="13"/>
      <c r="C190" s="13"/>
      <c r="D190" s="13"/>
      <c r="E190" s="13"/>
      <c r="F190" s="13"/>
      <c r="G190" s="14"/>
    </row>
    <row r="191" spans="1:7" x14ac:dyDescent="0.3">
      <c r="A191" s="13"/>
      <c r="B191" s="13"/>
      <c r="C191" s="13"/>
      <c r="D191" s="13"/>
      <c r="E191" s="13"/>
      <c r="F191" s="13"/>
      <c r="G191" s="14"/>
    </row>
    <row r="192" spans="1:7" x14ac:dyDescent="0.3">
      <c r="A192" s="13"/>
      <c r="B192" s="13"/>
      <c r="C192" s="13"/>
      <c r="D192" s="13"/>
      <c r="E192" s="13"/>
      <c r="F192" s="13"/>
      <c r="G192" s="14"/>
    </row>
    <row r="193" spans="1:7" x14ac:dyDescent="0.3">
      <c r="A193" s="13"/>
      <c r="B193" s="13"/>
      <c r="C193" s="13"/>
      <c r="D193" s="13"/>
      <c r="E193" s="13"/>
      <c r="F193" s="13"/>
      <c r="G193" s="14"/>
    </row>
    <row r="194" spans="1:7" x14ac:dyDescent="0.3">
      <c r="A194" s="13"/>
      <c r="B194" s="13"/>
      <c r="C194" s="13"/>
      <c r="D194" s="13"/>
      <c r="E194" s="13"/>
      <c r="F194" s="13"/>
      <c r="G194" s="14"/>
    </row>
    <row r="195" spans="1:7" x14ac:dyDescent="0.3">
      <c r="A195" s="13"/>
      <c r="B195" s="13"/>
      <c r="C195" s="13"/>
      <c r="D195" s="13"/>
      <c r="E195" s="13"/>
      <c r="F195" s="13"/>
      <c r="G195" s="14"/>
    </row>
    <row r="196" spans="1:7" x14ac:dyDescent="0.3">
      <c r="A196" s="13"/>
      <c r="B196" s="13"/>
      <c r="C196" s="13"/>
      <c r="D196" s="13"/>
      <c r="E196" s="13"/>
      <c r="F196" s="13"/>
      <c r="G196" s="14"/>
    </row>
    <row r="197" spans="1:7" x14ac:dyDescent="0.3">
      <c r="A197" s="13"/>
      <c r="B197" s="13"/>
      <c r="C197" s="13"/>
      <c r="D197" s="13"/>
      <c r="E197" s="13"/>
      <c r="F197" s="13"/>
      <c r="G197" s="14"/>
    </row>
    <row r="198" spans="1:7" x14ac:dyDescent="0.3">
      <c r="A198" s="13"/>
      <c r="B198" s="13"/>
      <c r="C198" s="13"/>
      <c r="D198" s="13"/>
      <c r="E198" s="13"/>
      <c r="F198" s="13"/>
      <c r="G198" s="14"/>
    </row>
    <row r="199" spans="1:7" x14ac:dyDescent="0.3">
      <c r="A199" s="13"/>
      <c r="B199" s="13"/>
      <c r="C199" s="13"/>
      <c r="D199" s="13"/>
      <c r="E199" s="13"/>
      <c r="F199" s="13"/>
      <c r="G199" s="14"/>
    </row>
    <row r="200" spans="1:7" x14ac:dyDescent="0.3">
      <c r="A200" s="13"/>
      <c r="B200" s="13"/>
      <c r="C200" s="13"/>
      <c r="D200" s="13"/>
      <c r="E200" s="13"/>
      <c r="F200" s="13"/>
      <c r="G200" s="14"/>
    </row>
    <row r="201" spans="1:7" x14ac:dyDescent="0.3">
      <c r="A201" s="13"/>
      <c r="B201" s="13"/>
      <c r="C201" s="13"/>
      <c r="D201" s="13"/>
      <c r="E201" s="13"/>
      <c r="F201" s="13"/>
      <c r="G201" s="14"/>
    </row>
    <row r="202" spans="1:7" x14ac:dyDescent="0.3">
      <c r="A202" s="13"/>
      <c r="B202" s="13"/>
      <c r="C202" s="13"/>
      <c r="D202" s="13"/>
      <c r="E202" s="13"/>
      <c r="F202" s="13"/>
      <c r="G202" s="14"/>
    </row>
    <row r="203" spans="1:7" x14ac:dyDescent="0.3">
      <c r="A203" s="13"/>
      <c r="B203" s="13"/>
      <c r="C203" s="13"/>
      <c r="D203" s="13"/>
      <c r="E203" s="13"/>
      <c r="F203" s="13"/>
      <c r="G203" s="14"/>
    </row>
    <row r="204" spans="1:7" x14ac:dyDescent="0.3">
      <c r="A204" s="13"/>
      <c r="B204" s="13"/>
      <c r="C204" s="13"/>
      <c r="D204" s="13"/>
      <c r="E204" s="13"/>
      <c r="F204" s="13"/>
      <c r="G204" s="14"/>
    </row>
    <row r="205" spans="1:7" x14ac:dyDescent="0.3">
      <c r="A205" s="13"/>
      <c r="B205" s="13"/>
      <c r="C205" s="13"/>
      <c r="D205" s="13"/>
      <c r="E205" s="13"/>
      <c r="F205" s="13"/>
      <c r="G205" s="14"/>
    </row>
    <row r="206" spans="1:7" x14ac:dyDescent="0.3">
      <c r="A206" s="13"/>
      <c r="B206" s="13"/>
      <c r="C206" s="13"/>
      <c r="D206" s="13"/>
      <c r="E206" s="13"/>
      <c r="F206" s="13"/>
      <c r="G206" s="14"/>
    </row>
    <row r="207" spans="1:7" x14ac:dyDescent="0.3">
      <c r="A207" s="13"/>
      <c r="B207" s="13"/>
      <c r="C207" s="13"/>
      <c r="D207" s="13"/>
      <c r="E207" s="13"/>
      <c r="F207" s="13"/>
      <c r="G207" s="14"/>
    </row>
    <row r="208" spans="1:7" x14ac:dyDescent="0.3">
      <c r="A208" s="13"/>
      <c r="B208" s="13"/>
      <c r="C208" s="13"/>
      <c r="D208" s="13"/>
      <c r="E208" s="13"/>
      <c r="F208" s="13"/>
      <c r="G208" s="14"/>
    </row>
    <row r="209" spans="1:7" x14ac:dyDescent="0.3">
      <c r="A209" s="13"/>
      <c r="B209" s="13"/>
      <c r="C209" s="13"/>
      <c r="D209" s="13"/>
      <c r="E209" s="13"/>
      <c r="F209" s="13"/>
      <c r="G209" s="14"/>
    </row>
    <row r="210" spans="1:7" x14ac:dyDescent="0.3">
      <c r="A210" s="13"/>
      <c r="B210" s="13"/>
      <c r="C210" s="13"/>
      <c r="D210" s="13"/>
      <c r="E210" s="13"/>
      <c r="F210" s="13"/>
      <c r="G210" s="14"/>
    </row>
    <row r="211" spans="1:7" x14ac:dyDescent="0.3">
      <c r="A211" s="13"/>
      <c r="B211" s="13"/>
      <c r="C211" s="13"/>
      <c r="D211" s="13"/>
      <c r="E211" s="13"/>
      <c r="F211" s="13"/>
      <c r="G211" s="14"/>
    </row>
    <row r="212" spans="1:7" x14ac:dyDescent="0.3">
      <c r="A212" s="13"/>
      <c r="B212" s="13"/>
      <c r="C212" s="13"/>
      <c r="D212" s="13"/>
      <c r="E212" s="13"/>
      <c r="F212" s="13"/>
      <c r="G212" s="14"/>
    </row>
    <row r="213" spans="1:7" x14ac:dyDescent="0.3">
      <c r="A213" s="13"/>
      <c r="B213" s="13"/>
      <c r="C213" s="13"/>
      <c r="D213" s="13"/>
      <c r="E213" s="13"/>
      <c r="F213" s="13"/>
      <c r="G213" s="14"/>
    </row>
    <row r="214" spans="1:7" x14ac:dyDescent="0.3">
      <c r="A214" s="13"/>
      <c r="B214" s="13"/>
      <c r="C214" s="13"/>
      <c r="D214" s="13"/>
      <c r="E214" s="13"/>
      <c r="F214" s="13"/>
      <c r="G214" s="14"/>
    </row>
    <row r="215" spans="1:7" x14ac:dyDescent="0.3">
      <c r="A215" s="13"/>
      <c r="B215" s="13"/>
      <c r="C215" s="13"/>
      <c r="D215" s="13"/>
      <c r="E215" s="13"/>
      <c r="F215" s="13"/>
      <c r="G215" s="14"/>
    </row>
    <row r="216" spans="1:7" x14ac:dyDescent="0.3">
      <c r="A216" s="13"/>
      <c r="B216" s="13"/>
      <c r="C216" s="13"/>
      <c r="D216" s="13"/>
      <c r="E216" s="13"/>
      <c r="F216" s="13"/>
      <c r="G216" s="14"/>
    </row>
    <row r="217" spans="1:7" x14ac:dyDescent="0.3">
      <c r="A217" s="13"/>
      <c r="B217" s="13"/>
      <c r="C217" s="13"/>
      <c r="D217" s="13"/>
      <c r="E217" s="13"/>
      <c r="F217" s="13"/>
      <c r="G217" s="14"/>
    </row>
    <row r="218" spans="1:7" x14ac:dyDescent="0.3">
      <c r="A218" s="13"/>
      <c r="B218" s="13"/>
      <c r="C218" s="13"/>
      <c r="D218" s="13"/>
      <c r="E218" s="13"/>
      <c r="F218" s="13"/>
      <c r="G218" s="14"/>
    </row>
    <row r="219" spans="1:7" x14ac:dyDescent="0.3">
      <c r="A219" s="13"/>
      <c r="B219" s="13"/>
      <c r="C219" s="13"/>
      <c r="D219" s="13"/>
      <c r="E219" s="13"/>
      <c r="F219" s="13"/>
      <c r="G219" s="14"/>
    </row>
    <row r="220" spans="1:7" x14ac:dyDescent="0.3">
      <c r="A220" s="13"/>
      <c r="B220" s="13"/>
      <c r="C220" s="13"/>
      <c r="D220" s="13"/>
      <c r="E220" s="13"/>
      <c r="F220" s="13"/>
      <c r="G220" s="14"/>
    </row>
    <row r="221" spans="1:7" x14ac:dyDescent="0.3">
      <c r="A221" s="13"/>
      <c r="B221" s="13"/>
      <c r="C221" s="13"/>
      <c r="D221" s="13"/>
      <c r="E221" s="13"/>
      <c r="F221" s="13"/>
      <c r="G221" s="14"/>
    </row>
    <row r="222" spans="1:7" x14ac:dyDescent="0.3">
      <c r="A222" s="13"/>
      <c r="B222" s="13"/>
      <c r="C222" s="13"/>
      <c r="D222" s="13"/>
      <c r="E222" s="13"/>
      <c r="F222" s="13"/>
      <c r="G222" s="14"/>
    </row>
    <row r="223" spans="1:7" x14ac:dyDescent="0.3">
      <c r="A223" s="13"/>
      <c r="B223" s="13"/>
      <c r="C223" s="13"/>
      <c r="D223" s="13"/>
      <c r="E223" s="13"/>
      <c r="F223" s="13"/>
      <c r="G223" s="14"/>
    </row>
    <row r="224" spans="1:7" x14ac:dyDescent="0.3">
      <c r="A224" s="13"/>
      <c r="B224" s="13"/>
      <c r="C224" s="13"/>
      <c r="D224" s="13"/>
      <c r="E224" s="13"/>
      <c r="F224" s="13"/>
      <c r="G224" s="14"/>
    </row>
    <row r="225" spans="1:7" x14ac:dyDescent="0.3">
      <c r="A225" s="13"/>
      <c r="B225" s="13"/>
      <c r="C225" s="13"/>
      <c r="D225" s="13"/>
      <c r="E225" s="13"/>
      <c r="F225" s="13"/>
      <c r="G225" s="14"/>
    </row>
    <row r="226" spans="1:7" x14ac:dyDescent="0.3">
      <c r="A226" s="13"/>
      <c r="B226" s="13"/>
      <c r="C226" s="13"/>
      <c r="D226" s="13"/>
      <c r="E226" s="13"/>
      <c r="F226" s="13"/>
      <c r="G226" s="14"/>
    </row>
    <row r="227" spans="1:7" x14ac:dyDescent="0.3">
      <c r="A227" s="13"/>
      <c r="B227" s="13"/>
      <c r="C227" s="13"/>
      <c r="D227" s="13"/>
      <c r="E227" s="13"/>
      <c r="F227" s="13"/>
      <c r="G227" s="14"/>
    </row>
    <row r="228" spans="1:7" x14ac:dyDescent="0.3">
      <c r="A228" s="13"/>
      <c r="B228" s="13"/>
      <c r="C228" s="13"/>
      <c r="D228" s="13"/>
      <c r="E228" s="13"/>
      <c r="F228" s="13"/>
      <c r="G228" s="14"/>
    </row>
    <row r="229" spans="1:7" x14ac:dyDescent="0.3">
      <c r="A229" s="13"/>
      <c r="B229" s="13"/>
      <c r="C229" s="13"/>
      <c r="D229" s="13"/>
      <c r="E229" s="13"/>
      <c r="F229" s="13"/>
      <c r="G229" s="14"/>
    </row>
    <row r="230" spans="1:7" x14ac:dyDescent="0.3">
      <c r="A230" s="13"/>
      <c r="B230" s="13"/>
      <c r="C230" s="13"/>
      <c r="D230" s="13"/>
      <c r="E230" s="13"/>
      <c r="F230" s="13"/>
      <c r="G230" s="14"/>
    </row>
    <row r="231" spans="1:7" x14ac:dyDescent="0.3">
      <c r="A231" s="13"/>
      <c r="B231" s="13"/>
      <c r="C231" s="13"/>
      <c r="D231" s="13"/>
      <c r="E231" s="13"/>
      <c r="F231" s="13"/>
      <c r="G231" s="14"/>
    </row>
    <row r="232" spans="1:7" x14ac:dyDescent="0.3">
      <c r="A232" s="13"/>
      <c r="B232" s="13"/>
      <c r="C232" s="13"/>
      <c r="D232" s="13"/>
      <c r="E232" s="13"/>
      <c r="F232" s="13"/>
      <c r="G232" s="14"/>
    </row>
    <row r="233" spans="1:7" x14ac:dyDescent="0.3">
      <c r="A233" s="13"/>
      <c r="B233" s="13"/>
      <c r="C233" s="13"/>
      <c r="D233" s="13"/>
      <c r="E233" s="13"/>
      <c r="F233" s="13"/>
      <c r="G233" s="14"/>
    </row>
    <row r="234" spans="1:7" x14ac:dyDescent="0.3">
      <c r="A234" s="13"/>
      <c r="B234" s="13"/>
      <c r="C234" s="13"/>
      <c r="D234" s="13"/>
      <c r="E234" s="13"/>
      <c r="F234" s="13"/>
      <c r="G234" s="14"/>
    </row>
    <row r="235" spans="1:7" x14ac:dyDescent="0.3">
      <c r="A235" s="13"/>
      <c r="B235" s="13"/>
      <c r="C235" s="13"/>
      <c r="D235" s="13"/>
      <c r="E235" s="13"/>
      <c r="F235" s="13"/>
      <c r="G235" s="14"/>
    </row>
    <row r="236" spans="1:7" x14ac:dyDescent="0.3">
      <c r="A236" s="13"/>
      <c r="B236" s="13"/>
      <c r="C236" s="13"/>
      <c r="D236" s="13"/>
      <c r="E236" s="13"/>
      <c r="F236" s="13"/>
      <c r="G236" s="14"/>
    </row>
    <row r="237" spans="1:7" x14ac:dyDescent="0.3">
      <c r="A237" s="13"/>
      <c r="B237" s="13"/>
      <c r="C237" s="13"/>
      <c r="D237" s="13"/>
      <c r="E237" s="13"/>
      <c r="F237" s="13"/>
      <c r="G237" s="14"/>
    </row>
    <row r="238" spans="1:7" x14ac:dyDescent="0.3">
      <c r="A238" s="13"/>
      <c r="B238" s="13"/>
      <c r="C238" s="13"/>
      <c r="D238" s="13"/>
      <c r="E238" s="13"/>
      <c r="F238" s="13"/>
      <c r="G238" s="14"/>
    </row>
    <row r="239" spans="1:7" x14ac:dyDescent="0.3">
      <c r="A239" s="13"/>
      <c r="B239" s="13"/>
      <c r="C239" s="13"/>
      <c r="D239" s="13"/>
      <c r="E239" s="13"/>
      <c r="F239" s="13"/>
      <c r="G239" s="14"/>
    </row>
    <row r="240" spans="1:7" x14ac:dyDescent="0.3">
      <c r="A240" s="13"/>
      <c r="B240" s="13"/>
      <c r="C240" s="13"/>
      <c r="D240" s="13"/>
      <c r="E240" s="13"/>
      <c r="F240" s="13"/>
      <c r="G240" s="14"/>
    </row>
    <row r="241" spans="1:7" x14ac:dyDescent="0.3">
      <c r="A241" s="13"/>
      <c r="B241" s="13"/>
      <c r="C241" s="13"/>
      <c r="D241" s="13"/>
      <c r="E241" s="13"/>
      <c r="F241" s="13"/>
      <c r="G241" s="14"/>
    </row>
    <row r="242" spans="1:7" x14ac:dyDescent="0.3">
      <c r="A242" s="13"/>
      <c r="B242" s="13"/>
      <c r="C242" s="13"/>
      <c r="D242" s="13"/>
      <c r="E242" s="13"/>
      <c r="F242" s="13"/>
      <c r="G242" s="14"/>
    </row>
    <row r="243" spans="1:7" x14ac:dyDescent="0.3">
      <c r="A243" s="13"/>
      <c r="B243" s="13"/>
      <c r="C243" s="13"/>
      <c r="D243" s="13"/>
      <c r="E243" s="13"/>
      <c r="F243" s="13"/>
      <c r="G243" s="14"/>
    </row>
    <row r="244" spans="1:7" x14ac:dyDescent="0.3">
      <c r="A244" s="13"/>
      <c r="B244" s="13"/>
      <c r="C244" s="13"/>
      <c r="D244" s="13"/>
      <c r="E244" s="13"/>
      <c r="F244" s="13"/>
      <c r="G244" s="14"/>
    </row>
    <row r="245" spans="1:7" x14ac:dyDescent="0.3">
      <c r="A245" s="13"/>
      <c r="B245" s="13"/>
      <c r="C245" s="13"/>
      <c r="D245" s="13"/>
      <c r="E245" s="13"/>
      <c r="F245" s="13"/>
      <c r="G245" s="14"/>
    </row>
    <row r="246" spans="1:7" x14ac:dyDescent="0.3">
      <c r="A246" s="13"/>
      <c r="B246" s="13"/>
      <c r="C246" s="13"/>
      <c r="D246" s="13"/>
      <c r="E246" s="13"/>
      <c r="F246" s="13"/>
      <c r="G246" s="14"/>
    </row>
    <row r="247" spans="1:7" x14ac:dyDescent="0.3">
      <c r="A247" s="13"/>
      <c r="B247" s="13"/>
      <c r="C247" s="13"/>
      <c r="D247" s="13"/>
      <c r="E247" s="13"/>
      <c r="F247" s="13"/>
      <c r="G247" s="14"/>
    </row>
    <row r="248" spans="1:7" x14ac:dyDescent="0.3">
      <c r="A248" s="13"/>
      <c r="B248" s="13"/>
      <c r="C248" s="13"/>
      <c r="D248" s="13"/>
      <c r="E248" s="13"/>
      <c r="F248" s="13"/>
      <c r="G248" s="14"/>
    </row>
    <row r="249" spans="1:7" x14ac:dyDescent="0.3">
      <c r="A249" s="13"/>
      <c r="B249" s="13"/>
      <c r="C249" s="13"/>
      <c r="D249" s="13"/>
      <c r="E249" s="13"/>
      <c r="F249" s="13"/>
      <c r="G249" s="14"/>
    </row>
    <row r="250" spans="1:7" x14ac:dyDescent="0.3">
      <c r="A250" s="13"/>
      <c r="B250" s="13"/>
      <c r="C250" s="13"/>
      <c r="D250" s="13"/>
      <c r="E250" s="13"/>
      <c r="F250" s="13"/>
      <c r="G250" s="14"/>
    </row>
    <row r="251" spans="1:7" x14ac:dyDescent="0.3">
      <c r="A251" s="13"/>
      <c r="B251" s="13"/>
      <c r="C251" s="13"/>
      <c r="D251" s="13"/>
      <c r="E251" s="13"/>
      <c r="F251" s="13"/>
      <c r="G251" s="14"/>
    </row>
    <row r="252" spans="1:7" x14ac:dyDescent="0.3">
      <c r="A252" s="13"/>
      <c r="B252" s="13"/>
      <c r="C252" s="13"/>
      <c r="D252" s="13"/>
      <c r="E252" s="13"/>
      <c r="F252" s="13"/>
      <c r="G252" s="14"/>
    </row>
    <row r="253" spans="1:7" x14ac:dyDescent="0.3">
      <c r="A253" s="13"/>
      <c r="B253" s="13"/>
      <c r="C253" s="13"/>
      <c r="D253" s="13"/>
      <c r="E253" s="13"/>
      <c r="F253" s="13"/>
      <c r="G253" s="14"/>
    </row>
    <row r="254" spans="1:7" x14ac:dyDescent="0.3">
      <c r="A254" s="13"/>
      <c r="B254" s="13"/>
      <c r="C254" s="13"/>
      <c r="D254" s="13"/>
      <c r="E254" s="13"/>
      <c r="F254" s="13"/>
      <c r="G254" s="14"/>
    </row>
    <row r="255" spans="1:7" x14ac:dyDescent="0.3">
      <c r="A255" s="13"/>
      <c r="B255" s="13"/>
      <c r="C255" s="13"/>
      <c r="D255" s="13"/>
      <c r="E255" s="13"/>
      <c r="F255" s="13"/>
      <c r="G255" s="14"/>
    </row>
    <row r="256" spans="1:7" x14ac:dyDescent="0.3">
      <c r="A256" s="13"/>
      <c r="B256" s="13"/>
      <c r="C256" s="13"/>
      <c r="D256" s="13"/>
      <c r="E256" s="13"/>
      <c r="F256" s="13"/>
      <c r="G256" s="14"/>
    </row>
    <row r="257" spans="1:7" x14ac:dyDescent="0.3">
      <c r="A257" s="13"/>
      <c r="B257" s="13"/>
      <c r="C257" s="13"/>
      <c r="D257" s="13"/>
      <c r="E257" s="13"/>
      <c r="F257" s="13"/>
      <c r="G257" s="14"/>
    </row>
    <row r="258" spans="1:7" x14ac:dyDescent="0.3">
      <c r="A258" s="13"/>
      <c r="B258" s="13"/>
      <c r="C258" s="13"/>
      <c r="D258" s="13"/>
      <c r="E258" s="13"/>
      <c r="F258" s="13"/>
      <c r="G258" s="14"/>
    </row>
    <row r="259" spans="1:7" x14ac:dyDescent="0.3">
      <c r="A259" s="13"/>
      <c r="B259" s="13"/>
      <c r="C259" s="13"/>
      <c r="D259" s="13"/>
      <c r="E259" s="13"/>
      <c r="F259" s="13"/>
      <c r="G259" s="14"/>
    </row>
    <row r="260" spans="1:7" x14ac:dyDescent="0.3">
      <c r="A260" s="13"/>
      <c r="B260" s="13"/>
      <c r="C260" s="13"/>
      <c r="D260" s="13"/>
      <c r="E260" s="13"/>
      <c r="F260" s="13"/>
      <c r="G260" s="14"/>
    </row>
    <row r="261" spans="1:7" x14ac:dyDescent="0.3">
      <c r="A261" s="13"/>
      <c r="B261" s="13"/>
      <c r="C261" s="13"/>
      <c r="D261" s="13"/>
      <c r="E261" s="13"/>
      <c r="F261" s="13"/>
      <c r="G261" s="14"/>
    </row>
    <row r="262" spans="1:7" x14ac:dyDescent="0.3">
      <c r="A262" s="13"/>
      <c r="B262" s="13"/>
      <c r="C262" s="13"/>
      <c r="D262" s="13"/>
      <c r="E262" s="13"/>
      <c r="F262" s="13"/>
      <c r="G262" s="14"/>
    </row>
    <row r="263" spans="1:7" x14ac:dyDescent="0.3">
      <c r="A263" s="13"/>
      <c r="B263" s="13"/>
      <c r="C263" s="13"/>
      <c r="D263" s="13"/>
      <c r="E263" s="13"/>
      <c r="F263" s="13"/>
      <c r="G263" s="14"/>
    </row>
    <row r="264" spans="1:7" x14ac:dyDescent="0.3">
      <c r="A264" s="13"/>
      <c r="B264" s="13"/>
      <c r="C264" s="13"/>
      <c r="D264" s="13"/>
      <c r="E264" s="13"/>
      <c r="F264" s="13"/>
      <c r="G264" s="14"/>
    </row>
    <row r="265" spans="1:7" x14ac:dyDescent="0.3">
      <c r="A265" s="13"/>
      <c r="B265" s="13"/>
      <c r="C265" s="13"/>
      <c r="D265" s="13"/>
      <c r="E265" s="13"/>
      <c r="F265" s="13"/>
      <c r="G265" s="14"/>
    </row>
    <row r="266" spans="1:7" x14ac:dyDescent="0.3">
      <c r="A266" s="13"/>
      <c r="B266" s="13"/>
      <c r="C266" s="13"/>
      <c r="D266" s="13"/>
      <c r="E266" s="13"/>
      <c r="F266" s="13"/>
      <c r="G266" s="14"/>
    </row>
    <row r="267" spans="1:7" x14ac:dyDescent="0.3">
      <c r="A267" s="13"/>
      <c r="B267" s="13"/>
      <c r="C267" s="13"/>
      <c r="D267" s="13"/>
      <c r="E267" s="13"/>
      <c r="F267" s="13"/>
      <c r="G267" s="14"/>
    </row>
    <row r="268" spans="1:7" x14ac:dyDescent="0.3">
      <c r="A268" s="13"/>
      <c r="B268" s="13"/>
      <c r="C268" s="13"/>
      <c r="D268" s="13"/>
      <c r="E268" s="13"/>
      <c r="F268" s="13"/>
      <c r="G268" s="14"/>
    </row>
    <row r="269" spans="1:7" x14ac:dyDescent="0.3">
      <c r="A269" s="13"/>
      <c r="B269" s="13"/>
      <c r="C269" s="13"/>
      <c r="D269" s="13"/>
      <c r="E269" s="13"/>
      <c r="F269" s="13"/>
      <c r="G269" s="14"/>
    </row>
    <row r="270" spans="1:7" x14ac:dyDescent="0.3">
      <c r="A270" s="13"/>
      <c r="B270" s="13"/>
      <c r="C270" s="13"/>
      <c r="D270" s="13"/>
      <c r="E270" s="13"/>
      <c r="F270" s="13"/>
      <c r="G270" s="14"/>
    </row>
    <row r="271" spans="1:7" x14ac:dyDescent="0.3">
      <c r="A271" s="13"/>
      <c r="B271" s="13"/>
      <c r="C271" s="13"/>
      <c r="D271" s="13"/>
      <c r="E271" s="13"/>
      <c r="F271" s="13"/>
      <c r="G271" s="14"/>
    </row>
    <row r="272" spans="1:7" x14ac:dyDescent="0.3">
      <c r="A272" s="13"/>
      <c r="B272" s="13"/>
      <c r="C272" s="13"/>
      <c r="D272" s="13"/>
      <c r="E272" s="13"/>
      <c r="F272" s="13"/>
      <c r="G272" s="14"/>
    </row>
    <row r="273" spans="1:7" x14ac:dyDescent="0.3">
      <c r="A273" s="13"/>
      <c r="B273" s="13"/>
      <c r="C273" s="13"/>
      <c r="D273" s="13"/>
      <c r="E273" s="13"/>
      <c r="F273" s="13"/>
      <c r="G273" s="14"/>
    </row>
    <row r="274" spans="1:7" x14ac:dyDescent="0.3">
      <c r="A274" s="13"/>
      <c r="B274" s="13"/>
      <c r="C274" s="13"/>
      <c r="D274" s="13"/>
      <c r="E274" s="13"/>
      <c r="F274" s="13"/>
      <c r="G274" s="14"/>
    </row>
    <row r="275" spans="1:7" x14ac:dyDescent="0.3">
      <c r="A275" s="13"/>
      <c r="B275" s="13"/>
      <c r="C275" s="13"/>
      <c r="D275" s="13"/>
      <c r="E275" s="13"/>
      <c r="F275" s="13"/>
      <c r="G275" s="14"/>
    </row>
    <row r="276" spans="1:7" x14ac:dyDescent="0.3">
      <c r="A276" s="13"/>
      <c r="B276" s="13"/>
      <c r="C276" s="13"/>
      <c r="D276" s="13"/>
      <c r="E276" s="13"/>
      <c r="F276" s="13"/>
      <c r="G276" s="14"/>
    </row>
    <row r="277" spans="1:7" x14ac:dyDescent="0.3">
      <c r="A277" s="13"/>
      <c r="B277" s="13"/>
      <c r="C277" s="13"/>
      <c r="D277" s="13"/>
      <c r="E277" s="13"/>
      <c r="F277" s="13"/>
      <c r="G277" s="14"/>
    </row>
    <row r="278" spans="1:7" x14ac:dyDescent="0.3">
      <c r="A278" s="13"/>
      <c r="B278" s="13"/>
      <c r="C278" s="13"/>
      <c r="D278" s="13"/>
      <c r="E278" s="13"/>
      <c r="F278" s="13"/>
      <c r="G278" s="14"/>
    </row>
    <row r="279" spans="1:7" x14ac:dyDescent="0.3">
      <c r="A279" s="13"/>
      <c r="B279" s="13"/>
      <c r="C279" s="13"/>
      <c r="D279" s="13"/>
      <c r="E279" s="13"/>
      <c r="F279" s="13"/>
      <c r="G279" s="14"/>
    </row>
    <row r="280" spans="1:7" x14ac:dyDescent="0.3">
      <c r="A280" s="13"/>
      <c r="B280" s="13"/>
      <c r="C280" s="13"/>
      <c r="D280" s="13"/>
      <c r="E280" s="13"/>
      <c r="F280" s="13"/>
      <c r="G280" s="14"/>
    </row>
    <row r="281" spans="1:7" x14ac:dyDescent="0.3">
      <c r="A281" s="13"/>
      <c r="B281" s="13"/>
      <c r="C281" s="13"/>
      <c r="D281" s="13"/>
      <c r="E281" s="13"/>
      <c r="F281" s="13"/>
      <c r="G281" s="14"/>
    </row>
    <row r="282" spans="1:7" x14ac:dyDescent="0.3">
      <c r="A282" s="13"/>
      <c r="B282" s="13"/>
      <c r="C282" s="13"/>
      <c r="D282" s="13"/>
      <c r="E282" s="13"/>
      <c r="F282" s="13"/>
      <c r="G282" s="14"/>
    </row>
    <row r="283" spans="1:7" x14ac:dyDescent="0.3">
      <c r="A283" s="13"/>
      <c r="B283" s="13"/>
      <c r="C283" s="13"/>
      <c r="D283" s="13"/>
      <c r="E283" s="13"/>
      <c r="F283" s="13"/>
      <c r="G283" s="14"/>
    </row>
    <row r="284" spans="1:7" x14ac:dyDescent="0.3">
      <c r="A284" s="13"/>
      <c r="B284" s="13"/>
      <c r="C284" s="13"/>
      <c r="D284" s="13"/>
      <c r="E284" s="13"/>
      <c r="F284" s="13"/>
      <c r="G284" s="14"/>
    </row>
    <row r="285" spans="1:7" x14ac:dyDescent="0.3">
      <c r="A285" s="13"/>
      <c r="B285" s="13"/>
      <c r="C285" s="13"/>
      <c r="D285" s="13"/>
      <c r="E285" s="13"/>
      <c r="F285" s="13"/>
      <c r="G285" s="14"/>
    </row>
    <row r="286" spans="1:7" x14ac:dyDescent="0.3">
      <c r="A286" s="13"/>
      <c r="B286" s="13"/>
      <c r="C286" s="13"/>
      <c r="D286" s="13"/>
      <c r="E286" s="13"/>
      <c r="F286" s="13"/>
      <c r="G286" s="14"/>
    </row>
    <row r="287" spans="1:7" x14ac:dyDescent="0.3">
      <c r="A287" s="13"/>
      <c r="B287" s="13"/>
      <c r="C287" s="13"/>
      <c r="D287" s="13"/>
      <c r="E287" s="13"/>
      <c r="F287" s="13"/>
      <c r="G287" s="14"/>
    </row>
    <row r="288" spans="1:7" x14ac:dyDescent="0.3">
      <c r="A288" s="13"/>
      <c r="B288" s="13"/>
      <c r="C288" s="13"/>
      <c r="D288" s="13"/>
      <c r="E288" s="13"/>
      <c r="F288" s="13"/>
      <c r="G288" s="14"/>
    </row>
    <row r="289" spans="1:7" x14ac:dyDescent="0.3">
      <c r="A289" s="13"/>
      <c r="B289" s="13"/>
      <c r="C289" s="13"/>
      <c r="D289" s="13"/>
      <c r="E289" s="13"/>
      <c r="F289" s="13"/>
      <c r="G289" s="14"/>
    </row>
    <row r="290" spans="1:7" x14ac:dyDescent="0.3">
      <c r="A290" s="13"/>
      <c r="B290" s="13"/>
      <c r="C290" s="13"/>
      <c r="D290" s="13"/>
      <c r="E290" s="13"/>
      <c r="F290" s="13"/>
      <c r="G290" s="14"/>
    </row>
    <row r="291" spans="1:7" x14ac:dyDescent="0.3">
      <c r="A291" s="13"/>
      <c r="B291" s="13"/>
      <c r="C291" s="13"/>
      <c r="D291" s="13"/>
      <c r="E291" s="13"/>
      <c r="F291" s="13"/>
      <c r="G291" s="14"/>
    </row>
    <row r="292" spans="1:7" x14ac:dyDescent="0.3">
      <c r="A292" s="13"/>
      <c r="B292" s="13"/>
      <c r="C292" s="13"/>
      <c r="D292" s="13"/>
      <c r="E292" s="13"/>
      <c r="F292" s="13"/>
      <c r="G292" s="14"/>
    </row>
    <row r="293" spans="1:7" x14ac:dyDescent="0.3">
      <c r="A293" s="13"/>
      <c r="B293" s="13"/>
      <c r="C293" s="13"/>
      <c r="D293" s="13"/>
      <c r="E293" s="13"/>
      <c r="F293" s="13"/>
      <c r="G293" s="14"/>
    </row>
    <row r="294" spans="1:7" x14ac:dyDescent="0.3">
      <c r="A294" s="13"/>
      <c r="B294" s="13"/>
      <c r="C294" s="13"/>
      <c r="D294" s="13"/>
      <c r="E294" s="13"/>
      <c r="F294" s="13"/>
      <c r="G294" s="14"/>
    </row>
    <row r="295" spans="1:7" x14ac:dyDescent="0.3">
      <c r="A295" s="13"/>
      <c r="B295" s="13"/>
      <c r="C295" s="13"/>
      <c r="D295" s="13"/>
      <c r="E295" s="13"/>
      <c r="F295" s="13"/>
      <c r="G295" s="14"/>
    </row>
    <row r="296" spans="1:7" x14ac:dyDescent="0.3">
      <c r="A296" s="13"/>
      <c r="B296" s="13"/>
      <c r="C296" s="13"/>
      <c r="D296" s="13"/>
      <c r="E296" s="13"/>
      <c r="F296" s="13"/>
      <c r="G296" s="14"/>
    </row>
    <row r="297" spans="1:7" x14ac:dyDescent="0.3">
      <c r="A297" s="13"/>
      <c r="B297" s="13"/>
      <c r="C297" s="13"/>
      <c r="D297" s="13"/>
      <c r="E297" s="13"/>
      <c r="F297" s="13"/>
      <c r="G297" s="14"/>
    </row>
    <row r="298" spans="1:7" x14ac:dyDescent="0.3">
      <c r="A298" s="13"/>
      <c r="B298" s="13"/>
      <c r="C298" s="13"/>
      <c r="D298" s="13"/>
      <c r="E298" s="13"/>
      <c r="F298" s="13"/>
      <c r="G298" s="14"/>
    </row>
    <row r="299" spans="1:7" x14ac:dyDescent="0.3">
      <c r="A299" s="13"/>
      <c r="B299" s="13"/>
      <c r="C299" s="13"/>
      <c r="D299" s="13"/>
      <c r="E299" s="13"/>
      <c r="F299" s="13"/>
      <c r="G299" s="14"/>
    </row>
    <row r="300" spans="1:7" x14ac:dyDescent="0.3">
      <c r="A300" s="13"/>
      <c r="B300" s="13"/>
      <c r="C300" s="13"/>
      <c r="D300" s="13"/>
      <c r="E300" s="13"/>
      <c r="F300" s="13"/>
      <c r="G300" s="14"/>
    </row>
    <row r="301" spans="1:7" x14ac:dyDescent="0.3">
      <c r="A301" s="13"/>
      <c r="B301" s="13"/>
      <c r="C301" s="13"/>
      <c r="D301" s="13"/>
      <c r="E301" s="13"/>
      <c r="F301" s="13"/>
      <c r="G301" s="14"/>
    </row>
    <row r="302" spans="1:7" x14ac:dyDescent="0.3">
      <c r="A302" s="13"/>
      <c r="B302" s="13"/>
      <c r="C302" s="13"/>
      <c r="D302" s="13"/>
      <c r="E302" s="13"/>
      <c r="F302" s="13"/>
      <c r="G302" s="14"/>
    </row>
    <row r="303" spans="1:7" x14ac:dyDescent="0.3">
      <c r="A303" s="13"/>
      <c r="B303" s="13"/>
      <c r="C303" s="13"/>
      <c r="D303" s="13"/>
      <c r="E303" s="13"/>
      <c r="F303" s="13"/>
      <c r="G303" s="14"/>
    </row>
  </sheetData>
  <dataValidations count="3">
    <dataValidation type="list" allowBlank="1" sqref="B4:B303" xr:uid="{00000000-0002-0000-0100-000000000000}">
      <formula1>"Vegetables,Fruit,Dairy,Meat &amp; fish,Dry store,Spices,Oil &amp; ghee,Beverages,Packaging,Cleaning"</formula1>
    </dataValidation>
    <dataValidation type="list" allowBlank="1" sqref="C4:C303" xr:uid="{00000000-0002-0000-0100-000001000000}">
      <formula1>"kg,L,pc,dozen,pack,portion"</formula1>
    </dataValidation>
    <dataValidation type="list" allowBlank="1" sqref="D4:D303" xr:uid="{00000000-0002-0000-0100-000002000000}">
      <formula1>"Chiller,Freezer,Dry store,Room"</formula1>
    </dataValidation>
  </dataValidations>
  <pageMargins left="0.4" right="0.4" top="1" bottom="1" header="0.5" footer="0.5"/>
  <pageSetup paperSize="9" fitToHeight="0"/>
  <headerFooter>
    <oddFooter>&amp;C&amp;8 Toolkit by GroupChatOn  ·  toolkit.groupchaton.com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C2626"/>
    <pageSetUpPr fitToPage="1"/>
  </sheetPr>
  <dimension ref="A1:H1503"/>
  <sheetViews>
    <sheetView showGridLines="0" workbookViewId="0">
      <pane ySplit="3" topLeftCell="A4" activePane="bottomLeft" state="frozen"/>
      <selection pane="bottomLeft"/>
    </sheetView>
  </sheetViews>
  <sheetFormatPr defaultRowHeight="14.4" x14ac:dyDescent="0.3"/>
  <cols>
    <col min="1" max="1" width="12" customWidth="1"/>
    <col min="2" max="2" width="28" customWidth="1"/>
    <col min="3" max="3" width="18" customWidth="1"/>
    <col min="4" max="4" width="9" customWidth="1"/>
    <col min="5" max="5" width="22" customWidth="1"/>
    <col min="6" max="6" width="14" customWidth="1"/>
    <col min="7" max="7" width="8" customWidth="1"/>
    <col min="8" max="8" width="13" customWidth="1"/>
  </cols>
  <sheetData>
    <row r="1" spans="1:8" ht="25.95" customHeight="1" x14ac:dyDescent="0.4">
      <c r="A1" s="1" t="s">
        <v>53</v>
      </c>
    </row>
    <row r="2" spans="1:8" x14ac:dyDescent="0.3">
      <c r="A2" s="2" t="s">
        <v>54</v>
      </c>
    </row>
    <row r="3" spans="1:8" ht="31.95" customHeight="1" x14ac:dyDescent="0.3">
      <c r="A3" s="12" t="s">
        <v>55</v>
      </c>
      <c r="B3" s="12" t="s">
        <v>25</v>
      </c>
      <c r="C3" s="12" t="s">
        <v>56</v>
      </c>
      <c r="D3" s="12" t="s">
        <v>57</v>
      </c>
      <c r="E3" s="12" t="s">
        <v>58</v>
      </c>
      <c r="F3" s="12" t="s">
        <v>59</v>
      </c>
      <c r="G3" s="12" t="s">
        <v>27</v>
      </c>
      <c r="H3" s="12" t="s">
        <v>60</v>
      </c>
    </row>
    <row r="4" spans="1:8" x14ac:dyDescent="0.3">
      <c r="A4" s="15">
        <v>46327</v>
      </c>
      <c r="B4" s="13" t="s">
        <v>32</v>
      </c>
      <c r="C4" s="13" t="s">
        <v>61</v>
      </c>
      <c r="D4" s="13">
        <v>15</v>
      </c>
      <c r="E4" s="13"/>
      <c r="F4" s="13" t="s">
        <v>62</v>
      </c>
      <c r="G4" s="16" t="str">
        <f>IF($B4="","",IFERROR(INDEX(Items!$C:$C,MATCH($B4,Items!$A:$A,0))&amp;"",""))</f>
        <v>kg</v>
      </c>
      <c r="H4" s="17">
        <f>IF(OR($B4="",$D4=""),"",ROUND(N($D4)*IFERROR(INDEX(Items!$G:$G,MATCH($B4,Items!$A:$A,0)),0),2))</f>
        <v>525</v>
      </c>
    </row>
    <row r="5" spans="1:8" x14ac:dyDescent="0.3">
      <c r="A5" s="15">
        <v>46327</v>
      </c>
      <c r="B5" s="13" t="s">
        <v>32</v>
      </c>
      <c r="C5" s="13" t="s">
        <v>63</v>
      </c>
      <c r="D5" s="13">
        <v>11</v>
      </c>
      <c r="E5" s="13"/>
      <c r="F5" s="13" t="s">
        <v>62</v>
      </c>
      <c r="G5" s="16" t="str">
        <f>IF($B5="","",IFERROR(INDEX(Items!$C:$C,MATCH($B5,Items!$A:$A,0))&amp;"",""))</f>
        <v>kg</v>
      </c>
      <c r="H5" s="17">
        <f>IF(OR($B5="",$D5=""),"",ROUND(N($D5)*IFERROR(INDEX(Items!$G:$G,MATCH($B5,Items!$A:$A,0)),0),2))</f>
        <v>385</v>
      </c>
    </row>
    <row r="6" spans="1:8" x14ac:dyDescent="0.3">
      <c r="A6" s="15">
        <v>46327</v>
      </c>
      <c r="B6" s="13" t="s">
        <v>39</v>
      </c>
      <c r="C6" s="13" t="s">
        <v>63</v>
      </c>
      <c r="D6" s="13">
        <v>2.5</v>
      </c>
      <c r="E6" s="13"/>
      <c r="F6" s="13" t="s">
        <v>62</v>
      </c>
      <c r="G6" s="16" t="str">
        <f>IF($B6="","",IFERROR(INDEX(Items!$C:$C,MATCH($B6,Items!$A:$A,0))&amp;"",""))</f>
        <v>kg</v>
      </c>
      <c r="H6" s="17">
        <f>IF(OR($B6="",$D6=""),"",ROUND(N($D6)*IFERROR(INDEX(Items!$G:$G,MATCH($B6,Items!$A:$A,0)),0),2))</f>
        <v>950</v>
      </c>
    </row>
    <row r="7" spans="1:8" x14ac:dyDescent="0.3">
      <c r="A7" s="15">
        <v>46327</v>
      </c>
      <c r="B7" s="13" t="s">
        <v>32</v>
      </c>
      <c r="C7" s="13" t="s">
        <v>64</v>
      </c>
      <c r="D7" s="13">
        <v>1.2</v>
      </c>
      <c r="E7" s="13" t="s">
        <v>65</v>
      </c>
      <c r="F7" s="13" t="s">
        <v>66</v>
      </c>
      <c r="G7" s="16" t="str">
        <f>IF($B7="","",IFERROR(INDEX(Items!$C:$C,MATCH($B7,Items!$A:$A,0))&amp;"",""))</f>
        <v>kg</v>
      </c>
      <c r="H7" s="17">
        <f>IF(OR($B7="",$D7=""),"",ROUND(N($D7)*IFERROR(INDEX(Items!$G:$G,MATCH($B7,Items!$A:$A,0)),0),2))</f>
        <v>42</v>
      </c>
    </row>
    <row r="8" spans="1:8" x14ac:dyDescent="0.3">
      <c r="A8" s="15">
        <v>46327</v>
      </c>
      <c r="B8" s="13" t="s">
        <v>39</v>
      </c>
      <c r="C8" s="13" t="s">
        <v>67</v>
      </c>
      <c r="D8" s="13">
        <v>0.3</v>
      </c>
      <c r="E8" s="13"/>
      <c r="F8" s="13" t="s">
        <v>68</v>
      </c>
      <c r="G8" s="16" t="str">
        <f>IF($B8="","",IFERROR(INDEX(Items!$C:$C,MATCH($B8,Items!$A:$A,0))&amp;"",""))</f>
        <v>kg</v>
      </c>
      <c r="H8" s="17">
        <f>IF(OR($B8="",$D8=""),"",ROUND(N($D8)*IFERROR(INDEX(Items!$G:$G,MATCH($B8,Items!$A:$A,0)),0),2))</f>
        <v>114</v>
      </c>
    </row>
    <row r="9" spans="1:8" x14ac:dyDescent="0.3">
      <c r="A9" s="15">
        <v>46328</v>
      </c>
      <c r="B9" s="13" t="s">
        <v>44</v>
      </c>
      <c r="C9" s="13" t="s">
        <v>63</v>
      </c>
      <c r="D9" s="13">
        <v>6</v>
      </c>
      <c r="E9" s="13"/>
      <c r="F9" s="13" t="s">
        <v>62</v>
      </c>
      <c r="G9" s="16" t="str">
        <f>IF($B9="","",IFERROR(INDEX(Items!$C:$C,MATCH($B9,Items!$A:$A,0))&amp;"",""))</f>
        <v>kg</v>
      </c>
      <c r="H9" s="17">
        <f>IF(OR($B9="",$D9=""),"",ROUND(N($D9)*IFERROR(INDEX(Items!$G:$G,MATCH($B9,Items!$A:$A,0)),0),2))</f>
        <v>1440</v>
      </c>
    </row>
    <row r="10" spans="1:8" x14ac:dyDescent="0.3">
      <c r="A10" s="15">
        <v>46328</v>
      </c>
      <c r="B10" s="13" t="s">
        <v>36</v>
      </c>
      <c r="C10" s="13" t="s">
        <v>61</v>
      </c>
      <c r="D10" s="13">
        <v>25</v>
      </c>
      <c r="E10" s="13"/>
      <c r="F10" s="13" t="s">
        <v>62</v>
      </c>
      <c r="G10" s="16" t="str">
        <f>IF($B10="","",IFERROR(INDEX(Items!$C:$C,MATCH($B10,Items!$A:$A,0))&amp;"",""))</f>
        <v>kg</v>
      </c>
      <c r="H10" s="17">
        <f>IF(OR($B10="",$D10=""),"",ROUND(N($D10)*IFERROR(INDEX(Items!$G:$G,MATCH($B10,Items!$A:$A,0)),0),2))</f>
        <v>750</v>
      </c>
    </row>
    <row r="11" spans="1:8" x14ac:dyDescent="0.3">
      <c r="A11" s="15">
        <v>46328</v>
      </c>
      <c r="B11" s="13" t="s">
        <v>47</v>
      </c>
      <c r="C11" s="13" t="s">
        <v>61</v>
      </c>
      <c r="D11" s="13">
        <v>25</v>
      </c>
      <c r="E11" s="13"/>
      <c r="F11" s="13" t="s">
        <v>62</v>
      </c>
      <c r="G11" s="16" t="str">
        <f>IF($B11="","",IFERROR(INDEX(Items!$C:$C,MATCH($B11,Items!$A:$A,0))&amp;"",""))</f>
        <v>kg</v>
      </c>
      <c r="H11" s="17">
        <f>IF(OR($B11="",$D11=""),"",ROUND(N($D11)*IFERROR(INDEX(Items!$G:$G,MATCH($B11,Items!$A:$A,0)),0),2))</f>
        <v>2750</v>
      </c>
    </row>
    <row r="12" spans="1:8" x14ac:dyDescent="0.3">
      <c r="A12" s="15">
        <v>46328</v>
      </c>
      <c r="B12" s="13" t="s">
        <v>38</v>
      </c>
      <c r="C12" s="13" t="s">
        <v>64</v>
      </c>
      <c r="D12" s="13">
        <v>0.4</v>
      </c>
      <c r="E12" s="13" t="s">
        <v>65</v>
      </c>
      <c r="F12" s="13" t="s">
        <v>69</v>
      </c>
      <c r="G12" s="16" t="str">
        <f>IF($B12="","",IFERROR(INDEX(Items!$C:$C,MATCH($B12,Items!$A:$A,0))&amp;"",""))</f>
        <v>kg</v>
      </c>
      <c r="H12" s="17">
        <f>IF(OR($B12="",$D12=""),"",ROUND(N($D12)*IFERROR(INDEX(Items!$G:$G,MATCH($B12,Items!$A:$A,0)),0),2))</f>
        <v>32</v>
      </c>
    </row>
    <row r="13" spans="1:8" x14ac:dyDescent="0.3">
      <c r="A13" s="15">
        <v>46328</v>
      </c>
      <c r="B13" s="13" t="s">
        <v>47</v>
      </c>
      <c r="C13" s="13" t="s">
        <v>64</v>
      </c>
      <c r="D13" s="13">
        <v>1.5</v>
      </c>
      <c r="E13" s="13" t="s">
        <v>70</v>
      </c>
      <c r="F13" s="13" t="s">
        <v>66</v>
      </c>
      <c r="G13" s="16" t="str">
        <f>IF($B13="","",IFERROR(INDEX(Items!$C:$C,MATCH($B13,Items!$A:$A,0))&amp;"",""))</f>
        <v>kg</v>
      </c>
      <c r="H13" s="17">
        <f>IF(OR($B13="",$D13=""),"",ROUND(N($D13)*IFERROR(INDEX(Items!$G:$G,MATCH($B13,Items!$A:$A,0)),0),2))</f>
        <v>165</v>
      </c>
    </row>
    <row r="14" spans="1:8" x14ac:dyDescent="0.3">
      <c r="A14" s="15">
        <v>46329</v>
      </c>
      <c r="B14" s="13" t="s">
        <v>41</v>
      </c>
      <c r="C14" s="13" t="s">
        <v>61</v>
      </c>
      <c r="D14" s="13">
        <v>20</v>
      </c>
      <c r="E14" s="13"/>
      <c r="F14" s="13" t="s">
        <v>62</v>
      </c>
      <c r="G14" s="16" t="str">
        <f>IF($B14="","",IFERROR(INDEX(Items!$C:$C,MATCH($B14,Items!$A:$A,0))&amp;"",""))</f>
        <v>L</v>
      </c>
      <c r="H14" s="17">
        <f>IF(OR($B14="",$D14=""),"",ROUND(N($D14)*IFERROR(INDEX(Items!$G:$G,MATCH($B14,Items!$A:$A,0)),0),2))</f>
        <v>1200</v>
      </c>
    </row>
    <row r="15" spans="1:8" x14ac:dyDescent="0.3">
      <c r="A15" s="15">
        <v>46329</v>
      </c>
      <c r="B15" s="13" t="s">
        <v>41</v>
      </c>
      <c r="C15" s="13" t="s">
        <v>63</v>
      </c>
      <c r="D15" s="13">
        <v>18</v>
      </c>
      <c r="E15" s="13"/>
      <c r="F15" s="13" t="s">
        <v>62</v>
      </c>
      <c r="G15" s="16" t="str">
        <f>IF($B15="","",IFERROR(INDEX(Items!$C:$C,MATCH($B15,Items!$A:$A,0))&amp;"",""))</f>
        <v>L</v>
      </c>
      <c r="H15" s="17">
        <f>IF(OR($B15="",$D15=""),"",ROUND(N($D15)*IFERROR(INDEX(Items!$G:$G,MATCH($B15,Items!$A:$A,0)),0),2))</f>
        <v>1080</v>
      </c>
    </row>
    <row r="16" spans="1:8" x14ac:dyDescent="0.3">
      <c r="A16" s="15">
        <v>46329</v>
      </c>
      <c r="B16" s="13" t="s">
        <v>39</v>
      </c>
      <c r="C16" s="13" t="s">
        <v>64</v>
      </c>
      <c r="D16" s="13">
        <v>0.4</v>
      </c>
      <c r="E16" s="13" t="s">
        <v>71</v>
      </c>
      <c r="F16" s="13" t="s">
        <v>72</v>
      </c>
      <c r="G16" s="16" t="str">
        <f>IF($B16="","",IFERROR(INDEX(Items!$C:$C,MATCH($B16,Items!$A:$A,0))&amp;"",""))</f>
        <v>kg</v>
      </c>
      <c r="H16" s="17">
        <f>IF(OR($B16="",$D16=""),"",ROUND(N($D16)*IFERROR(INDEX(Items!$G:$G,MATCH($B16,Items!$A:$A,0)),0),2))</f>
        <v>152</v>
      </c>
    </row>
    <row r="17" spans="1:8" x14ac:dyDescent="0.3">
      <c r="A17" s="15">
        <v>46330</v>
      </c>
      <c r="B17" s="13" t="s">
        <v>36</v>
      </c>
      <c r="C17" s="13" t="s">
        <v>64</v>
      </c>
      <c r="D17" s="13">
        <v>1.8</v>
      </c>
      <c r="E17" s="13" t="s">
        <v>73</v>
      </c>
      <c r="F17" s="13" t="s">
        <v>69</v>
      </c>
      <c r="G17" s="16" t="str">
        <f>IF($B17="","",IFERROR(INDEX(Items!$C:$C,MATCH($B17,Items!$A:$A,0))&amp;"",""))</f>
        <v>kg</v>
      </c>
      <c r="H17" s="17">
        <f>IF(OR($B17="",$D17=""),"",ROUND(N($D17)*IFERROR(INDEX(Items!$G:$G,MATCH($B17,Items!$A:$A,0)),0),2))</f>
        <v>54</v>
      </c>
    </row>
    <row r="18" spans="1:8" x14ac:dyDescent="0.3">
      <c r="A18" s="15">
        <v>46330</v>
      </c>
      <c r="B18" s="13" t="s">
        <v>44</v>
      </c>
      <c r="C18" s="13" t="s">
        <v>61</v>
      </c>
      <c r="D18" s="13">
        <v>10</v>
      </c>
      <c r="E18" s="13"/>
      <c r="F18" s="13" t="s">
        <v>62</v>
      </c>
      <c r="G18" s="16" t="str">
        <f>IF($B18="","",IFERROR(INDEX(Items!$C:$C,MATCH($B18,Items!$A:$A,0))&amp;"",""))</f>
        <v>kg</v>
      </c>
      <c r="H18" s="17">
        <f>IF(OR($B18="",$D18=""),"",ROUND(N($D18)*IFERROR(INDEX(Items!$G:$G,MATCH($B18,Items!$A:$A,0)),0),2))</f>
        <v>2400</v>
      </c>
    </row>
    <row r="19" spans="1:8" x14ac:dyDescent="0.3">
      <c r="A19" s="15">
        <v>46330</v>
      </c>
      <c r="B19" s="13" t="s">
        <v>50</v>
      </c>
      <c r="C19" s="13" t="s">
        <v>63</v>
      </c>
      <c r="D19" s="13">
        <v>140</v>
      </c>
      <c r="E19" s="13"/>
      <c r="F19" s="13" t="s">
        <v>62</v>
      </c>
      <c r="G19" s="16" t="str">
        <f>IF($B19="","",IFERROR(INDEX(Items!$C:$C,MATCH($B19,Items!$A:$A,0))&amp;"",""))</f>
        <v>pc</v>
      </c>
      <c r="H19" s="17">
        <f>IF(OR($B19="",$D19=""),"",ROUND(N($D19)*IFERROR(INDEX(Items!$G:$G,MATCH($B19,Items!$A:$A,0)),0),2))</f>
        <v>840</v>
      </c>
    </row>
    <row r="20" spans="1:8" x14ac:dyDescent="0.3">
      <c r="A20" s="15">
        <v>46331</v>
      </c>
      <c r="B20" s="13" t="s">
        <v>44</v>
      </c>
      <c r="C20" s="13" t="s">
        <v>64</v>
      </c>
      <c r="D20" s="13">
        <v>0.5</v>
      </c>
      <c r="E20" s="13" t="s">
        <v>74</v>
      </c>
      <c r="F20" s="13" t="s">
        <v>75</v>
      </c>
      <c r="G20" s="16" t="str">
        <f>IF($B20="","",IFERROR(INDEX(Items!$C:$C,MATCH($B20,Items!$A:$A,0))&amp;"",""))</f>
        <v>kg</v>
      </c>
      <c r="H20" s="17">
        <f>IF(OR($B20="",$D20=""),"",ROUND(N($D20)*IFERROR(INDEX(Items!$G:$G,MATCH($B20,Items!$A:$A,0)),0),2))</f>
        <v>120</v>
      </c>
    </row>
    <row r="21" spans="1:8" x14ac:dyDescent="0.3">
      <c r="A21" s="15">
        <v>46331</v>
      </c>
      <c r="B21" s="13" t="s">
        <v>39</v>
      </c>
      <c r="C21" s="13" t="s">
        <v>76</v>
      </c>
      <c r="D21" s="13">
        <v>1</v>
      </c>
      <c r="E21" s="13"/>
      <c r="F21" s="13" t="s">
        <v>62</v>
      </c>
      <c r="G21" s="16" t="str">
        <f>IF($B21="","",IFERROR(INDEX(Items!$C:$C,MATCH($B21,Items!$A:$A,0))&amp;"",""))</f>
        <v>kg</v>
      </c>
      <c r="H21" s="17">
        <f>IF(OR($B21="",$D21=""),"",ROUND(N($D21)*IFERROR(INDEX(Items!$G:$G,MATCH($B21,Items!$A:$A,0)),0),2))</f>
        <v>380</v>
      </c>
    </row>
    <row r="22" spans="1:8" x14ac:dyDescent="0.3">
      <c r="A22" s="15"/>
      <c r="B22" s="13"/>
      <c r="C22" s="13"/>
      <c r="D22" s="13"/>
      <c r="E22" s="13"/>
      <c r="F22" s="13"/>
      <c r="G22" s="16" t="str">
        <f>IF($B22="","",IFERROR(INDEX(Items!$C:$C,MATCH($B22,Items!$A:$A,0))&amp;"",""))</f>
        <v/>
      </c>
      <c r="H22" s="17" t="str">
        <f>IF(OR($B22="",$D22=""),"",ROUND(N($D22)*IFERROR(INDEX(Items!$G:$G,MATCH($B22,Items!$A:$A,0)),0),2))</f>
        <v/>
      </c>
    </row>
    <row r="23" spans="1:8" x14ac:dyDescent="0.3">
      <c r="A23" s="15"/>
      <c r="B23" s="13"/>
      <c r="C23" s="13"/>
      <c r="D23" s="13"/>
      <c r="E23" s="13"/>
      <c r="F23" s="13"/>
      <c r="G23" s="16" t="str">
        <f>IF($B23="","",IFERROR(INDEX(Items!$C:$C,MATCH($B23,Items!$A:$A,0))&amp;"",""))</f>
        <v/>
      </c>
      <c r="H23" s="17" t="str">
        <f>IF(OR($B23="",$D23=""),"",ROUND(N($D23)*IFERROR(INDEX(Items!$G:$G,MATCH($B23,Items!$A:$A,0)),0),2))</f>
        <v/>
      </c>
    </row>
    <row r="24" spans="1:8" x14ac:dyDescent="0.3">
      <c r="A24" s="15"/>
      <c r="B24" s="13"/>
      <c r="C24" s="13"/>
      <c r="D24" s="13"/>
      <c r="E24" s="13"/>
      <c r="F24" s="13"/>
      <c r="G24" s="16" t="str">
        <f>IF($B24="","",IFERROR(INDEX(Items!$C:$C,MATCH($B24,Items!$A:$A,0))&amp;"",""))</f>
        <v/>
      </c>
      <c r="H24" s="17" t="str">
        <f>IF(OR($B24="",$D24=""),"",ROUND(N($D24)*IFERROR(INDEX(Items!$G:$G,MATCH($B24,Items!$A:$A,0)),0),2))</f>
        <v/>
      </c>
    </row>
    <row r="25" spans="1:8" x14ac:dyDescent="0.3">
      <c r="A25" s="15"/>
      <c r="B25" s="13"/>
      <c r="C25" s="13"/>
      <c r="D25" s="13"/>
      <c r="E25" s="13"/>
      <c r="F25" s="13"/>
      <c r="G25" s="16" t="str">
        <f>IF($B25="","",IFERROR(INDEX(Items!$C:$C,MATCH($B25,Items!$A:$A,0))&amp;"",""))</f>
        <v/>
      </c>
      <c r="H25" s="17" t="str">
        <f>IF(OR($B25="",$D25=""),"",ROUND(N($D25)*IFERROR(INDEX(Items!$G:$G,MATCH($B25,Items!$A:$A,0)),0),2))</f>
        <v/>
      </c>
    </row>
    <row r="26" spans="1:8" x14ac:dyDescent="0.3">
      <c r="A26" s="15"/>
      <c r="B26" s="13"/>
      <c r="C26" s="13"/>
      <c r="D26" s="13"/>
      <c r="E26" s="13"/>
      <c r="F26" s="13"/>
      <c r="G26" s="16" t="str">
        <f>IF($B26="","",IFERROR(INDEX(Items!$C:$C,MATCH($B26,Items!$A:$A,0))&amp;"",""))</f>
        <v/>
      </c>
      <c r="H26" s="17" t="str">
        <f>IF(OR($B26="",$D26=""),"",ROUND(N($D26)*IFERROR(INDEX(Items!$G:$G,MATCH($B26,Items!$A:$A,0)),0),2))</f>
        <v/>
      </c>
    </row>
    <row r="27" spans="1:8" x14ac:dyDescent="0.3">
      <c r="A27" s="15"/>
      <c r="B27" s="13"/>
      <c r="C27" s="13"/>
      <c r="D27" s="13"/>
      <c r="E27" s="13"/>
      <c r="F27" s="13"/>
      <c r="G27" s="16" t="str">
        <f>IF($B27="","",IFERROR(INDEX(Items!$C:$C,MATCH($B27,Items!$A:$A,0))&amp;"",""))</f>
        <v/>
      </c>
      <c r="H27" s="17" t="str">
        <f>IF(OR($B27="",$D27=""),"",ROUND(N($D27)*IFERROR(INDEX(Items!$G:$G,MATCH($B27,Items!$A:$A,0)),0),2))</f>
        <v/>
      </c>
    </row>
    <row r="28" spans="1:8" x14ac:dyDescent="0.3">
      <c r="A28" s="15"/>
      <c r="B28" s="13"/>
      <c r="C28" s="13"/>
      <c r="D28" s="13"/>
      <c r="E28" s="13"/>
      <c r="F28" s="13"/>
      <c r="G28" s="16" t="str">
        <f>IF($B28="","",IFERROR(INDEX(Items!$C:$C,MATCH($B28,Items!$A:$A,0))&amp;"",""))</f>
        <v/>
      </c>
      <c r="H28" s="17" t="str">
        <f>IF(OR($B28="",$D28=""),"",ROUND(N($D28)*IFERROR(INDEX(Items!$G:$G,MATCH($B28,Items!$A:$A,0)),0),2))</f>
        <v/>
      </c>
    </row>
    <row r="29" spans="1:8" x14ac:dyDescent="0.3">
      <c r="A29" s="15"/>
      <c r="B29" s="13"/>
      <c r="C29" s="13"/>
      <c r="D29" s="13"/>
      <c r="E29" s="13"/>
      <c r="F29" s="13"/>
      <c r="G29" s="16" t="str">
        <f>IF($B29="","",IFERROR(INDEX(Items!$C:$C,MATCH($B29,Items!$A:$A,0))&amp;"",""))</f>
        <v/>
      </c>
      <c r="H29" s="17" t="str">
        <f>IF(OR($B29="",$D29=""),"",ROUND(N($D29)*IFERROR(INDEX(Items!$G:$G,MATCH($B29,Items!$A:$A,0)),0),2))</f>
        <v/>
      </c>
    </row>
    <row r="30" spans="1:8" x14ac:dyDescent="0.3">
      <c r="A30" s="15"/>
      <c r="B30" s="13"/>
      <c r="C30" s="13"/>
      <c r="D30" s="13"/>
      <c r="E30" s="13"/>
      <c r="F30" s="13"/>
      <c r="G30" s="16" t="str">
        <f>IF($B30="","",IFERROR(INDEX(Items!$C:$C,MATCH($B30,Items!$A:$A,0))&amp;"",""))</f>
        <v/>
      </c>
      <c r="H30" s="17" t="str">
        <f>IF(OR($B30="",$D30=""),"",ROUND(N($D30)*IFERROR(INDEX(Items!$G:$G,MATCH($B30,Items!$A:$A,0)),0),2))</f>
        <v/>
      </c>
    </row>
    <row r="31" spans="1:8" x14ac:dyDescent="0.3">
      <c r="A31" s="15"/>
      <c r="B31" s="13"/>
      <c r="C31" s="13"/>
      <c r="D31" s="13"/>
      <c r="E31" s="13"/>
      <c r="F31" s="13"/>
      <c r="G31" s="16" t="str">
        <f>IF($B31="","",IFERROR(INDEX(Items!$C:$C,MATCH($B31,Items!$A:$A,0))&amp;"",""))</f>
        <v/>
      </c>
      <c r="H31" s="17" t="str">
        <f>IF(OR($B31="",$D31=""),"",ROUND(N($D31)*IFERROR(INDEX(Items!$G:$G,MATCH($B31,Items!$A:$A,0)),0),2))</f>
        <v/>
      </c>
    </row>
    <row r="32" spans="1:8" x14ac:dyDescent="0.3">
      <c r="A32" s="15"/>
      <c r="B32" s="13"/>
      <c r="C32" s="13"/>
      <c r="D32" s="13"/>
      <c r="E32" s="13"/>
      <c r="F32" s="13"/>
      <c r="G32" s="16" t="str">
        <f>IF($B32="","",IFERROR(INDEX(Items!$C:$C,MATCH($B32,Items!$A:$A,0))&amp;"",""))</f>
        <v/>
      </c>
      <c r="H32" s="17" t="str">
        <f>IF(OR($B32="",$D32=""),"",ROUND(N($D32)*IFERROR(INDEX(Items!$G:$G,MATCH($B32,Items!$A:$A,0)),0),2))</f>
        <v/>
      </c>
    </row>
    <row r="33" spans="1:8" x14ac:dyDescent="0.3">
      <c r="A33" s="15"/>
      <c r="B33" s="13"/>
      <c r="C33" s="13"/>
      <c r="D33" s="13"/>
      <c r="E33" s="13"/>
      <c r="F33" s="13"/>
      <c r="G33" s="16" t="str">
        <f>IF($B33="","",IFERROR(INDEX(Items!$C:$C,MATCH($B33,Items!$A:$A,0))&amp;"",""))</f>
        <v/>
      </c>
      <c r="H33" s="17" t="str">
        <f>IF(OR($B33="",$D33=""),"",ROUND(N($D33)*IFERROR(INDEX(Items!$G:$G,MATCH($B33,Items!$A:$A,0)),0),2))</f>
        <v/>
      </c>
    </row>
    <row r="34" spans="1:8" x14ac:dyDescent="0.3">
      <c r="A34" s="15"/>
      <c r="B34" s="13"/>
      <c r="C34" s="13"/>
      <c r="D34" s="13"/>
      <c r="E34" s="13"/>
      <c r="F34" s="13"/>
      <c r="G34" s="16" t="str">
        <f>IF($B34="","",IFERROR(INDEX(Items!$C:$C,MATCH($B34,Items!$A:$A,0))&amp;"",""))</f>
        <v/>
      </c>
      <c r="H34" s="17" t="str">
        <f>IF(OR($B34="",$D34=""),"",ROUND(N($D34)*IFERROR(INDEX(Items!$G:$G,MATCH($B34,Items!$A:$A,0)),0),2))</f>
        <v/>
      </c>
    </row>
    <row r="35" spans="1:8" x14ac:dyDescent="0.3">
      <c r="A35" s="15"/>
      <c r="B35" s="13"/>
      <c r="C35" s="13"/>
      <c r="D35" s="13"/>
      <c r="E35" s="13"/>
      <c r="F35" s="13"/>
      <c r="G35" s="16" t="str">
        <f>IF($B35="","",IFERROR(INDEX(Items!$C:$C,MATCH($B35,Items!$A:$A,0))&amp;"",""))</f>
        <v/>
      </c>
      <c r="H35" s="17" t="str">
        <f>IF(OR($B35="",$D35=""),"",ROUND(N($D35)*IFERROR(INDEX(Items!$G:$G,MATCH($B35,Items!$A:$A,0)),0),2))</f>
        <v/>
      </c>
    </row>
    <row r="36" spans="1:8" x14ac:dyDescent="0.3">
      <c r="A36" s="15"/>
      <c r="B36" s="13"/>
      <c r="C36" s="13"/>
      <c r="D36" s="13"/>
      <c r="E36" s="13"/>
      <c r="F36" s="13"/>
      <c r="G36" s="16" t="str">
        <f>IF($B36="","",IFERROR(INDEX(Items!$C:$C,MATCH($B36,Items!$A:$A,0))&amp;"",""))</f>
        <v/>
      </c>
      <c r="H36" s="17" t="str">
        <f>IF(OR($B36="",$D36=""),"",ROUND(N($D36)*IFERROR(INDEX(Items!$G:$G,MATCH($B36,Items!$A:$A,0)),0),2))</f>
        <v/>
      </c>
    </row>
    <row r="37" spans="1:8" x14ac:dyDescent="0.3">
      <c r="A37" s="15"/>
      <c r="B37" s="13"/>
      <c r="C37" s="13"/>
      <c r="D37" s="13"/>
      <c r="E37" s="13"/>
      <c r="F37" s="13"/>
      <c r="G37" s="16" t="str">
        <f>IF($B37="","",IFERROR(INDEX(Items!$C:$C,MATCH($B37,Items!$A:$A,0))&amp;"",""))</f>
        <v/>
      </c>
      <c r="H37" s="17" t="str">
        <f>IF(OR($B37="",$D37=""),"",ROUND(N($D37)*IFERROR(INDEX(Items!$G:$G,MATCH($B37,Items!$A:$A,0)),0),2))</f>
        <v/>
      </c>
    </row>
    <row r="38" spans="1:8" x14ac:dyDescent="0.3">
      <c r="A38" s="15"/>
      <c r="B38" s="13"/>
      <c r="C38" s="13"/>
      <c r="D38" s="13"/>
      <c r="E38" s="13"/>
      <c r="F38" s="13"/>
      <c r="G38" s="16" t="str">
        <f>IF($B38="","",IFERROR(INDEX(Items!$C:$C,MATCH($B38,Items!$A:$A,0))&amp;"",""))</f>
        <v/>
      </c>
      <c r="H38" s="17" t="str">
        <f>IF(OR($B38="",$D38=""),"",ROUND(N($D38)*IFERROR(INDEX(Items!$G:$G,MATCH($B38,Items!$A:$A,0)),0),2))</f>
        <v/>
      </c>
    </row>
    <row r="39" spans="1:8" x14ac:dyDescent="0.3">
      <c r="A39" s="15"/>
      <c r="B39" s="13"/>
      <c r="C39" s="13"/>
      <c r="D39" s="13"/>
      <c r="E39" s="13"/>
      <c r="F39" s="13"/>
      <c r="G39" s="16" t="str">
        <f>IF($B39="","",IFERROR(INDEX(Items!$C:$C,MATCH($B39,Items!$A:$A,0))&amp;"",""))</f>
        <v/>
      </c>
      <c r="H39" s="17" t="str">
        <f>IF(OR($B39="",$D39=""),"",ROUND(N($D39)*IFERROR(INDEX(Items!$G:$G,MATCH($B39,Items!$A:$A,0)),0),2))</f>
        <v/>
      </c>
    </row>
    <row r="40" spans="1:8" x14ac:dyDescent="0.3">
      <c r="A40" s="15"/>
      <c r="B40" s="13"/>
      <c r="C40" s="13"/>
      <c r="D40" s="13"/>
      <c r="E40" s="13"/>
      <c r="F40" s="13"/>
      <c r="G40" s="16" t="str">
        <f>IF($B40="","",IFERROR(INDEX(Items!$C:$C,MATCH($B40,Items!$A:$A,0))&amp;"",""))</f>
        <v/>
      </c>
      <c r="H40" s="17" t="str">
        <f>IF(OR($B40="",$D40=""),"",ROUND(N($D40)*IFERROR(INDEX(Items!$G:$G,MATCH($B40,Items!$A:$A,0)),0),2))</f>
        <v/>
      </c>
    </row>
    <row r="41" spans="1:8" x14ac:dyDescent="0.3">
      <c r="A41" s="15"/>
      <c r="B41" s="13"/>
      <c r="C41" s="13"/>
      <c r="D41" s="13"/>
      <c r="E41" s="13"/>
      <c r="F41" s="13"/>
      <c r="G41" s="16" t="str">
        <f>IF($B41="","",IFERROR(INDEX(Items!$C:$C,MATCH($B41,Items!$A:$A,0))&amp;"",""))</f>
        <v/>
      </c>
      <c r="H41" s="17" t="str">
        <f>IF(OR($B41="",$D41=""),"",ROUND(N($D41)*IFERROR(INDEX(Items!$G:$G,MATCH($B41,Items!$A:$A,0)),0),2))</f>
        <v/>
      </c>
    </row>
    <row r="42" spans="1:8" x14ac:dyDescent="0.3">
      <c r="A42" s="15"/>
      <c r="B42" s="13"/>
      <c r="C42" s="13"/>
      <c r="D42" s="13"/>
      <c r="E42" s="13"/>
      <c r="F42" s="13"/>
      <c r="G42" s="16" t="str">
        <f>IF($B42="","",IFERROR(INDEX(Items!$C:$C,MATCH($B42,Items!$A:$A,0))&amp;"",""))</f>
        <v/>
      </c>
      <c r="H42" s="17" t="str">
        <f>IF(OR($B42="",$D42=""),"",ROUND(N($D42)*IFERROR(INDEX(Items!$G:$G,MATCH($B42,Items!$A:$A,0)),0),2))</f>
        <v/>
      </c>
    </row>
    <row r="43" spans="1:8" x14ac:dyDescent="0.3">
      <c r="A43" s="15"/>
      <c r="B43" s="13"/>
      <c r="C43" s="13"/>
      <c r="D43" s="13"/>
      <c r="E43" s="13"/>
      <c r="F43" s="13"/>
      <c r="G43" s="16" t="str">
        <f>IF($B43="","",IFERROR(INDEX(Items!$C:$C,MATCH($B43,Items!$A:$A,0))&amp;"",""))</f>
        <v/>
      </c>
      <c r="H43" s="17" t="str">
        <f>IF(OR($B43="",$D43=""),"",ROUND(N($D43)*IFERROR(INDEX(Items!$G:$G,MATCH($B43,Items!$A:$A,0)),0),2))</f>
        <v/>
      </c>
    </row>
    <row r="44" spans="1:8" x14ac:dyDescent="0.3">
      <c r="A44" s="15"/>
      <c r="B44" s="13"/>
      <c r="C44" s="13"/>
      <c r="D44" s="13"/>
      <c r="E44" s="13"/>
      <c r="F44" s="13"/>
      <c r="G44" s="16" t="str">
        <f>IF($B44="","",IFERROR(INDEX(Items!$C:$C,MATCH($B44,Items!$A:$A,0))&amp;"",""))</f>
        <v/>
      </c>
      <c r="H44" s="17" t="str">
        <f>IF(OR($B44="",$D44=""),"",ROUND(N($D44)*IFERROR(INDEX(Items!$G:$G,MATCH($B44,Items!$A:$A,0)),0),2))</f>
        <v/>
      </c>
    </row>
    <row r="45" spans="1:8" x14ac:dyDescent="0.3">
      <c r="A45" s="15"/>
      <c r="B45" s="13"/>
      <c r="C45" s="13"/>
      <c r="D45" s="13"/>
      <c r="E45" s="13"/>
      <c r="F45" s="13"/>
      <c r="G45" s="16" t="str">
        <f>IF($B45="","",IFERROR(INDEX(Items!$C:$C,MATCH($B45,Items!$A:$A,0))&amp;"",""))</f>
        <v/>
      </c>
      <c r="H45" s="17" t="str">
        <f>IF(OR($B45="",$D45=""),"",ROUND(N($D45)*IFERROR(INDEX(Items!$G:$G,MATCH($B45,Items!$A:$A,0)),0),2))</f>
        <v/>
      </c>
    </row>
    <row r="46" spans="1:8" x14ac:dyDescent="0.3">
      <c r="A46" s="15"/>
      <c r="B46" s="13"/>
      <c r="C46" s="13"/>
      <c r="D46" s="13"/>
      <c r="E46" s="13"/>
      <c r="F46" s="13"/>
      <c r="G46" s="16" t="str">
        <f>IF($B46="","",IFERROR(INDEX(Items!$C:$C,MATCH($B46,Items!$A:$A,0))&amp;"",""))</f>
        <v/>
      </c>
      <c r="H46" s="17" t="str">
        <f>IF(OR($B46="",$D46=""),"",ROUND(N($D46)*IFERROR(INDEX(Items!$G:$G,MATCH($B46,Items!$A:$A,0)),0),2))</f>
        <v/>
      </c>
    </row>
    <row r="47" spans="1:8" x14ac:dyDescent="0.3">
      <c r="A47" s="15"/>
      <c r="B47" s="13"/>
      <c r="C47" s="13"/>
      <c r="D47" s="13"/>
      <c r="E47" s="13"/>
      <c r="F47" s="13"/>
      <c r="G47" s="16" t="str">
        <f>IF($B47="","",IFERROR(INDEX(Items!$C:$C,MATCH($B47,Items!$A:$A,0))&amp;"",""))</f>
        <v/>
      </c>
      <c r="H47" s="17" t="str">
        <f>IF(OR($B47="",$D47=""),"",ROUND(N($D47)*IFERROR(INDEX(Items!$G:$G,MATCH($B47,Items!$A:$A,0)),0),2))</f>
        <v/>
      </c>
    </row>
    <row r="48" spans="1:8" x14ac:dyDescent="0.3">
      <c r="A48" s="15"/>
      <c r="B48" s="13"/>
      <c r="C48" s="13"/>
      <c r="D48" s="13"/>
      <c r="E48" s="13"/>
      <c r="F48" s="13"/>
      <c r="G48" s="16" t="str">
        <f>IF($B48="","",IFERROR(INDEX(Items!$C:$C,MATCH($B48,Items!$A:$A,0))&amp;"",""))</f>
        <v/>
      </c>
      <c r="H48" s="17" t="str">
        <f>IF(OR($B48="",$D48=""),"",ROUND(N($D48)*IFERROR(INDEX(Items!$G:$G,MATCH($B48,Items!$A:$A,0)),0),2))</f>
        <v/>
      </c>
    </row>
    <row r="49" spans="1:8" x14ac:dyDescent="0.3">
      <c r="A49" s="15"/>
      <c r="B49" s="13"/>
      <c r="C49" s="13"/>
      <c r="D49" s="13"/>
      <c r="E49" s="13"/>
      <c r="F49" s="13"/>
      <c r="G49" s="16" t="str">
        <f>IF($B49="","",IFERROR(INDEX(Items!$C:$C,MATCH($B49,Items!$A:$A,0))&amp;"",""))</f>
        <v/>
      </c>
      <c r="H49" s="17" t="str">
        <f>IF(OR($B49="",$D49=""),"",ROUND(N($D49)*IFERROR(INDEX(Items!$G:$G,MATCH($B49,Items!$A:$A,0)),0),2))</f>
        <v/>
      </c>
    </row>
    <row r="50" spans="1:8" x14ac:dyDescent="0.3">
      <c r="A50" s="15"/>
      <c r="B50" s="13"/>
      <c r="C50" s="13"/>
      <c r="D50" s="13"/>
      <c r="E50" s="13"/>
      <c r="F50" s="13"/>
      <c r="G50" s="16" t="str">
        <f>IF($B50="","",IFERROR(INDEX(Items!$C:$C,MATCH($B50,Items!$A:$A,0))&amp;"",""))</f>
        <v/>
      </c>
      <c r="H50" s="17" t="str">
        <f>IF(OR($B50="",$D50=""),"",ROUND(N($D50)*IFERROR(INDEX(Items!$G:$G,MATCH($B50,Items!$A:$A,0)),0),2))</f>
        <v/>
      </c>
    </row>
    <row r="51" spans="1:8" x14ac:dyDescent="0.3">
      <c r="A51" s="15"/>
      <c r="B51" s="13"/>
      <c r="C51" s="13"/>
      <c r="D51" s="13"/>
      <c r="E51" s="13"/>
      <c r="F51" s="13"/>
      <c r="G51" s="16" t="str">
        <f>IF($B51="","",IFERROR(INDEX(Items!$C:$C,MATCH($B51,Items!$A:$A,0))&amp;"",""))</f>
        <v/>
      </c>
      <c r="H51" s="17" t="str">
        <f>IF(OR($B51="",$D51=""),"",ROUND(N($D51)*IFERROR(INDEX(Items!$G:$G,MATCH($B51,Items!$A:$A,0)),0),2))</f>
        <v/>
      </c>
    </row>
    <row r="52" spans="1:8" x14ac:dyDescent="0.3">
      <c r="A52" s="15"/>
      <c r="B52" s="13"/>
      <c r="C52" s="13"/>
      <c r="D52" s="13"/>
      <c r="E52" s="13"/>
      <c r="F52" s="13"/>
      <c r="G52" s="16" t="str">
        <f>IF($B52="","",IFERROR(INDEX(Items!$C:$C,MATCH($B52,Items!$A:$A,0))&amp;"",""))</f>
        <v/>
      </c>
      <c r="H52" s="17" t="str">
        <f>IF(OR($B52="",$D52=""),"",ROUND(N($D52)*IFERROR(INDEX(Items!$G:$G,MATCH($B52,Items!$A:$A,0)),0),2))</f>
        <v/>
      </c>
    </row>
    <row r="53" spans="1:8" x14ac:dyDescent="0.3">
      <c r="A53" s="15"/>
      <c r="B53" s="13"/>
      <c r="C53" s="13"/>
      <c r="D53" s="13"/>
      <c r="E53" s="13"/>
      <c r="F53" s="13"/>
      <c r="G53" s="16" t="str">
        <f>IF($B53="","",IFERROR(INDEX(Items!$C:$C,MATCH($B53,Items!$A:$A,0))&amp;"",""))</f>
        <v/>
      </c>
      <c r="H53" s="17" t="str">
        <f>IF(OR($B53="",$D53=""),"",ROUND(N($D53)*IFERROR(INDEX(Items!$G:$G,MATCH($B53,Items!$A:$A,0)),0),2))</f>
        <v/>
      </c>
    </row>
    <row r="54" spans="1:8" x14ac:dyDescent="0.3">
      <c r="A54" s="15"/>
      <c r="B54" s="13"/>
      <c r="C54" s="13"/>
      <c r="D54" s="13"/>
      <c r="E54" s="13"/>
      <c r="F54" s="13"/>
      <c r="G54" s="16" t="str">
        <f>IF($B54="","",IFERROR(INDEX(Items!$C:$C,MATCH($B54,Items!$A:$A,0))&amp;"",""))</f>
        <v/>
      </c>
      <c r="H54" s="17" t="str">
        <f>IF(OR($B54="",$D54=""),"",ROUND(N($D54)*IFERROR(INDEX(Items!$G:$G,MATCH($B54,Items!$A:$A,0)),0),2))</f>
        <v/>
      </c>
    </row>
    <row r="55" spans="1:8" x14ac:dyDescent="0.3">
      <c r="A55" s="15"/>
      <c r="B55" s="13"/>
      <c r="C55" s="13"/>
      <c r="D55" s="13"/>
      <c r="E55" s="13"/>
      <c r="F55" s="13"/>
      <c r="G55" s="16" t="str">
        <f>IF($B55="","",IFERROR(INDEX(Items!$C:$C,MATCH($B55,Items!$A:$A,0))&amp;"",""))</f>
        <v/>
      </c>
      <c r="H55" s="17" t="str">
        <f>IF(OR($B55="",$D55=""),"",ROUND(N($D55)*IFERROR(INDEX(Items!$G:$G,MATCH($B55,Items!$A:$A,0)),0),2))</f>
        <v/>
      </c>
    </row>
    <row r="56" spans="1:8" x14ac:dyDescent="0.3">
      <c r="A56" s="15"/>
      <c r="B56" s="13"/>
      <c r="C56" s="13"/>
      <c r="D56" s="13"/>
      <c r="E56" s="13"/>
      <c r="F56" s="13"/>
      <c r="G56" s="16" t="str">
        <f>IF($B56="","",IFERROR(INDEX(Items!$C:$C,MATCH($B56,Items!$A:$A,0))&amp;"",""))</f>
        <v/>
      </c>
      <c r="H56" s="17" t="str">
        <f>IF(OR($B56="",$D56=""),"",ROUND(N($D56)*IFERROR(INDEX(Items!$G:$G,MATCH($B56,Items!$A:$A,0)),0),2))</f>
        <v/>
      </c>
    </row>
    <row r="57" spans="1:8" x14ac:dyDescent="0.3">
      <c r="A57" s="15"/>
      <c r="B57" s="13"/>
      <c r="C57" s="13"/>
      <c r="D57" s="13"/>
      <c r="E57" s="13"/>
      <c r="F57" s="13"/>
      <c r="G57" s="16" t="str">
        <f>IF($B57="","",IFERROR(INDEX(Items!$C:$C,MATCH($B57,Items!$A:$A,0))&amp;"",""))</f>
        <v/>
      </c>
      <c r="H57" s="17" t="str">
        <f>IF(OR($B57="",$D57=""),"",ROUND(N($D57)*IFERROR(INDEX(Items!$G:$G,MATCH($B57,Items!$A:$A,0)),0),2))</f>
        <v/>
      </c>
    </row>
    <row r="58" spans="1:8" x14ac:dyDescent="0.3">
      <c r="A58" s="15"/>
      <c r="B58" s="13"/>
      <c r="C58" s="13"/>
      <c r="D58" s="13"/>
      <c r="E58" s="13"/>
      <c r="F58" s="13"/>
      <c r="G58" s="16" t="str">
        <f>IF($B58="","",IFERROR(INDEX(Items!$C:$C,MATCH($B58,Items!$A:$A,0))&amp;"",""))</f>
        <v/>
      </c>
      <c r="H58" s="17" t="str">
        <f>IF(OR($B58="",$D58=""),"",ROUND(N($D58)*IFERROR(INDEX(Items!$G:$G,MATCH($B58,Items!$A:$A,0)),0),2))</f>
        <v/>
      </c>
    </row>
    <row r="59" spans="1:8" x14ac:dyDescent="0.3">
      <c r="A59" s="15"/>
      <c r="B59" s="13"/>
      <c r="C59" s="13"/>
      <c r="D59" s="13"/>
      <c r="E59" s="13"/>
      <c r="F59" s="13"/>
      <c r="G59" s="16" t="str">
        <f>IF($B59="","",IFERROR(INDEX(Items!$C:$C,MATCH($B59,Items!$A:$A,0))&amp;"",""))</f>
        <v/>
      </c>
      <c r="H59" s="17" t="str">
        <f>IF(OR($B59="",$D59=""),"",ROUND(N($D59)*IFERROR(INDEX(Items!$G:$G,MATCH($B59,Items!$A:$A,0)),0),2))</f>
        <v/>
      </c>
    </row>
    <row r="60" spans="1:8" x14ac:dyDescent="0.3">
      <c r="A60" s="15"/>
      <c r="B60" s="13"/>
      <c r="C60" s="13"/>
      <c r="D60" s="13"/>
      <c r="E60" s="13"/>
      <c r="F60" s="13"/>
      <c r="G60" s="16" t="str">
        <f>IF($B60="","",IFERROR(INDEX(Items!$C:$C,MATCH($B60,Items!$A:$A,0))&amp;"",""))</f>
        <v/>
      </c>
      <c r="H60" s="17" t="str">
        <f>IF(OR($B60="",$D60=""),"",ROUND(N($D60)*IFERROR(INDEX(Items!$G:$G,MATCH($B60,Items!$A:$A,0)),0),2))</f>
        <v/>
      </c>
    </row>
    <row r="61" spans="1:8" x14ac:dyDescent="0.3">
      <c r="A61" s="15"/>
      <c r="B61" s="13"/>
      <c r="C61" s="13"/>
      <c r="D61" s="13"/>
      <c r="E61" s="13"/>
      <c r="F61" s="13"/>
      <c r="G61" s="16" t="str">
        <f>IF($B61="","",IFERROR(INDEX(Items!$C:$C,MATCH($B61,Items!$A:$A,0))&amp;"",""))</f>
        <v/>
      </c>
      <c r="H61" s="17" t="str">
        <f>IF(OR($B61="",$D61=""),"",ROUND(N($D61)*IFERROR(INDEX(Items!$G:$G,MATCH($B61,Items!$A:$A,0)),0),2))</f>
        <v/>
      </c>
    </row>
    <row r="62" spans="1:8" x14ac:dyDescent="0.3">
      <c r="A62" s="15"/>
      <c r="B62" s="13"/>
      <c r="C62" s="13"/>
      <c r="D62" s="13"/>
      <c r="E62" s="13"/>
      <c r="F62" s="13"/>
      <c r="G62" s="16" t="str">
        <f>IF($B62="","",IFERROR(INDEX(Items!$C:$C,MATCH($B62,Items!$A:$A,0))&amp;"",""))</f>
        <v/>
      </c>
      <c r="H62" s="17" t="str">
        <f>IF(OR($B62="",$D62=""),"",ROUND(N($D62)*IFERROR(INDEX(Items!$G:$G,MATCH($B62,Items!$A:$A,0)),0),2))</f>
        <v/>
      </c>
    </row>
    <row r="63" spans="1:8" x14ac:dyDescent="0.3">
      <c r="A63" s="15"/>
      <c r="B63" s="13"/>
      <c r="C63" s="13"/>
      <c r="D63" s="13"/>
      <c r="E63" s="13"/>
      <c r="F63" s="13"/>
      <c r="G63" s="16" t="str">
        <f>IF($B63="","",IFERROR(INDEX(Items!$C:$C,MATCH($B63,Items!$A:$A,0))&amp;"",""))</f>
        <v/>
      </c>
      <c r="H63" s="17" t="str">
        <f>IF(OR($B63="",$D63=""),"",ROUND(N($D63)*IFERROR(INDEX(Items!$G:$G,MATCH($B63,Items!$A:$A,0)),0),2))</f>
        <v/>
      </c>
    </row>
    <row r="64" spans="1:8" x14ac:dyDescent="0.3">
      <c r="A64" s="15"/>
      <c r="B64" s="13"/>
      <c r="C64" s="13"/>
      <c r="D64" s="13"/>
      <c r="E64" s="13"/>
      <c r="F64" s="13"/>
      <c r="G64" s="16" t="str">
        <f>IF($B64="","",IFERROR(INDEX(Items!$C:$C,MATCH($B64,Items!$A:$A,0))&amp;"",""))</f>
        <v/>
      </c>
      <c r="H64" s="17" t="str">
        <f>IF(OR($B64="",$D64=""),"",ROUND(N($D64)*IFERROR(INDEX(Items!$G:$G,MATCH($B64,Items!$A:$A,0)),0),2))</f>
        <v/>
      </c>
    </row>
    <row r="65" spans="1:8" x14ac:dyDescent="0.3">
      <c r="A65" s="15"/>
      <c r="B65" s="13"/>
      <c r="C65" s="13"/>
      <c r="D65" s="13"/>
      <c r="E65" s="13"/>
      <c r="F65" s="13"/>
      <c r="G65" s="16" t="str">
        <f>IF($B65="","",IFERROR(INDEX(Items!$C:$C,MATCH($B65,Items!$A:$A,0))&amp;"",""))</f>
        <v/>
      </c>
      <c r="H65" s="17" t="str">
        <f>IF(OR($B65="",$D65=""),"",ROUND(N($D65)*IFERROR(INDEX(Items!$G:$G,MATCH($B65,Items!$A:$A,0)),0),2))</f>
        <v/>
      </c>
    </row>
    <row r="66" spans="1:8" x14ac:dyDescent="0.3">
      <c r="A66" s="15"/>
      <c r="B66" s="13"/>
      <c r="C66" s="13"/>
      <c r="D66" s="13"/>
      <c r="E66" s="13"/>
      <c r="F66" s="13"/>
      <c r="G66" s="16" t="str">
        <f>IF($B66="","",IFERROR(INDEX(Items!$C:$C,MATCH($B66,Items!$A:$A,0))&amp;"",""))</f>
        <v/>
      </c>
      <c r="H66" s="17" t="str">
        <f>IF(OR($B66="",$D66=""),"",ROUND(N($D66)*IFERROR(INDEX(Items!$G:$G,MATCH($B66,Items!$A:$A,0)),0),2))</f>
        <v/>
      </c>
    </row>
    <row r="67" spans="1:8" x14ac:dyDescent="0.3">
      <c r="A67" s="15"/>
      <c r="B67" s="13"/>
      <c r="C67" s="13"/>
      <c r="D67" s="13"/>
      <c r="E67" s="13"/>
      <c r="F67" s="13"/>
      <c r="G67" s="16" t="str">
        <f>IF($B67="","",IFERROR(INDEX(Items!$C:$C,MATCH($B67,Items!$A:$A,0))&amp;"",""))</f>
        <v/>
      </c>
      <c r="H67" s="17" t="str">
        <f>IF(OR($B67="",$D67=""),"",ROUND(N($D67)*IFERROR(INDEX(Items!$G:$G,MATCH($B67,Items!$A:$A,0)),0),2))</f>
        <v/>
      </c>
    </row>
    <row r="68" spans="1:8" x14ac:dyDescent="0.3">
      <c r="A68" s="15"/>
      <c r="B68" s="13"/>
      <c r="C68" s="13"/>
      <c r="D68" s="13"/>
      <c r="E68" s="13"/>
      <c r="F68" s="13"/>
      <c r="G68" s="16" t="str">
        <f>IF($B68="","",IFERROR(INDEX(Items!$C:$C,MATCH($B68,Items!$A:$A,0))&amp;"",""))</f>
        <v/>
      </c>
      <c r="H68" s="17" t="str">
        <f>IF(OR($B68="",$D68=""),"",ROUND(N($D68)*IFERROR(INDEX(Items!$G:$G,MATCH($B68,Items!$A:$A,0)),0),2))</f>
        <v/>
      </c>
    </row>
    <row r="69" spans="1:8" x14ac:dyDescent="0.3">
      <c r="A69" s="15"/>
      <c r="B69" s="13"/>
      <c r="C69" s="13"/>
      <c r="D69" s="13"/>
      <c r="E69" s="13"/>
      <c r="F69" s="13"/>
      <c r="G69" s="16" t="str">
        <f>IF($B69="","",IFERROR(INDEX(Items!$C:$C,MATCH($B69,Items!$A:$A,0))&amp;"",""))</f>
        <v/>
      </c>
      <c r="H69" s="17" t="str">
        <f>IF(OR($B69="",$D69=""),"",ROUND(N($D69)*IFERROR(INDEX(Items!$G:$G,MATCH($B69,Items!$A:$A,0)),0),2))</f>
        <v/>
      </c>
    </row>
    <row r="70" spans="1:8" x14ac:dyDescent="0.3">
      <c r="A70" s="15"/>
      <c r="B70" s="13"/>
      <c r="C70" s="13"/>
      <c r="D70" s="13"/>
      <c r="E70" s="13"/>
      <c r="F70" s="13"/>
      <c r="G70" s="16" t="str">
        <f>IF($B70="","",IFERROR(INDEX(Items!$C:$C,MATCH($B70,Items!$A:$A,0))&amp;"",""))</f>
        <v/>
      </c>
      <c r="H70" s="17" t="str">
        <f>IF(OR($B70="",$D70=""),"",ROUND(N($D70)*IFERROR(INDEX(Items!$G:$G,MATCH($B70,Items!$A:$A,0)),0),2))</f>
        <v/>
      </c>
    </row>
    <row r="71" spans="1:8" x14ac:dyDescent="0.3">
      <c r="A71" s="15"/>
      <c r="B71" s="13"/>
      <c r="C71" s="13"/>
      <c r="D71" s="13"/>
      <c r="E71" s="13"/>
      <c r="F71" s="13"/>
      <c r="G71" s="16" t="str">
        <f>IF($B71="","",IFERROR(INDEX(Items!$C:$C,MATCH($B71,Items!$A:$A,0))&amp;"",""))</f>
        <v/>
      </c>
      <c r="H71" s="17" t="str">
        <f>IF(OR($B71="",$D71=""),"",ROUND(N($D71)*IFERROR(INDEX(Items!$G:$G,MATCH($B71,Items!$A:$A,0)),0),2))</f>
        <v/>
      </c>
    </row>
    <row r="72" spans="1:8" x14ac:dyDescent="0.3">
      <c r="A72" s="15"/>
      <c r="B72" s="13"/>
      <c r="C72" s="13"/>
      <c r="D72" s="13"/>
      <c r="E72" s="13"/>
      <c r="F72" s="13"/>
      <c r="G72" s="16" t="str">
        <f>IF($B72="","",IFERROR(INDEX(Items!$C:$C,MATCH($B72,Items!$A:$A,0))&amp;"",""))</f>
        <v/>
      </c>
      <c r="H72" s="17" t="str">
        <f>IF(OR($B72="",$D72=""),"",ROUND(N($D72)*IFERROR(INDEX(Items!$G:$G,MATCH($B72,Items!$A:$A,0)),0),2))</f>
        <v/>
      </c>
    </row>
    <row r="73" spans="1:8" x14ac:dyDescent="0.3">
      <c r="A73" s="15"/>
      <c r="B73" s="13"/>
      <c r="C73" s="13"/>
      <c r="D73" s="13"/>
      <c r="E73" s="13"/>
      <c r="F73" s="13"/>
      <c r="G73" s="16" t="str">
        <f>IF($B73="","",IFERROR(INDEX(Items!$C:$C,MATCH($B73,Items!$A:$A,0))&amp;"",""))</f>
        <v/>
      </c>
      <c r="H73" s="17" t="str">
        <f>IF(OR($B73="",$D73=""),"",ROUND(N($D73)*IFERROR(INDEX(Items!$G:$G,MATCH($B73,Items!$A:$A,0)),0),2))</f>
        <v/>
      </c>
    </row>
    <row r="74" spans="1:8" x14ac:dyDescent="0.3">
      <c r="A74" s="15"/>
      <c r="B74" s="13"/>
      <c r="C74" s="13"/>
      <c r="D74" s="13"/>
      <c r="E74" s="13"/>
      <c r="F74" s="13"/>
      <c r="G74" s="16" t="str">
        <f>IF($B74="","",IFERROR(INDEX(Items!$C:$C,MATCH($B74,Items!$A:$A,0))&amp;"",""))</f>
        <v/>
      </c>
      <c r="H74" s="17" t="str">
        <f>IF(OR($B74="",$D74=""),"",ROUND(N($D74)*IFERROR(INDEX(Items!$G:$G,MATCH($B74,Items!$A:$A,0)),0),2))</f>
        <v/>
      </c>
    </row>
    <row r="75" spans="1:8" x14ac:dyDescent="0.3">
      <c r="A75" s="15"/>
      <c r="B75" s="13"/>
      <c r="C75" s="13"/>
      <c r="D75" s="13"/>
      <c r="E75" s="13"/>
      <c r="F75" s="13"/>
      <c r="G75" s="16" t="str">
        <f>IF($B75="","",IFERROR(INDEX(Items!$C:$C,MATCH($B75,Items!$A:$A,0))&amp;"",""))</f>
        <v/>
      </c>
      <c r="H75" s="17" t="str">
        <f>IF(OR($B75="",$D75=""),"",ROUND(N($D75)*IFERROR(INDEX(Items!$G:$G,MATCH($B75,Items!$A:$A,0)),0),2))</f>
        <v/>
      </c>
    </row>
    <row r="76" spans="1:8" x14ac:dyDescent="0.3">
      <c r="A76" s="15"/>
      <c r="B76" s="13"/>
      <c r="C76" s="13"/>
      <c r="D76" s="13"/>
      <c r="E76" s="13"/>
      <c r="F76" s="13"/>
      <c r="G76" s="16" t="str">
        <f>IF($B76="","",IFERROR(INDEX(Items!$C:$C,MATCH($B76,Items!$A:$A,0))&amp;"",""))</f>
        <v/>
      </c>
      <c r="H76" s="17" t="str">
        <f>IF(OR($B76="",$D76=""),"",ROUND(N($D76)*IFERROR(INDEX(Items!$G:$G,MATCH($B76,Items!$A:$A,0)),0),2))</f>
        <v/>
      </c>
    </row>
    <row r="77" spans="1:8" x14ac:dyDescent="0.3">
      <c r="A77" s="15"/>
      <c r="B77" s="13"/>
      <c r="C77" s="13"/>
      <c r="D77" s="13"/>
      <c r="E77" s="13"/>
      <c r="F77" s="13"/>
      <c r="G77" s="16" t="str">
        <f>IF($B77="","",IFERROR(INDEX(Items!$C:$C,MATCH($B77,Items!$A:$A,0))&amp;"",""))</f>
        <v/>
      </c>
      <c r="H77" s="17" t="str">
        <f>IF(OR($B77="",$D77=""),"",ROUND(N($D77)*IFERROR(INDEX(Items!$G:$G,MATCH($B77,Items!$A:$A,0)),0),2))</f>
        <v/>
      </c>
    </row>
    <row r="78" spans="1:8" x14ac:dyDescent="0.3">
      <c r="A78" s="15"/>
      <c r="B78" s="13"/>
      <c r="C78" s="13"/>
      <c r="D78" s="13"/>
      <c r="E78" s="13"/>
      <c r="F78" s="13"/>
      <c r="G78" s="16" t="str">
        <f>IF($B78="","",IFERROR(INDEX(Items!$C:$C,MATCH($B78,Items!$A:$A,0))&amp;"",""))</f>
        <v/>
      </c>
      <c r="H78" s="17" t="str">
        <f>IF(OR($B78="",$D78=""),"",ROUND(N($D78)*IFERROR(INDEX(Items!$G:$G,MATCH($B78,Items!$A:$A,0)),0),2))</f>
        <v/>
      </c>
    </row>
    <row r="79" spans="1:8" x14ac:dyDescent="0.3">
      <c r="A79" s="15"/>
      <c r="B79" s="13"/>
      <c r="C79" s="13"/>
      <c r="D79" s="13"/>
      <c r="E79" s="13"/>
      <c r="F79" s="13"/>
      <c r="G79" s="16" t="str">
        <f>IF($B79="","",IFERROR(INDEX(Items!$C:$C,MATCH($B79,Items!$A:$A,0))&amp;"",""))</f>
        <v/>
      </c>
      <c r="H79" s="17" t="str">
        <f>IF(OR($B79="",$D79=""),"",ROUND(N($D79)*IFERROR(INDEX(Items!$G:$G,MATCH($B79,Items!$A:$A,0)),0),2))</f>
        <v/>
      </c>
    </row>
    <row r="80" spans="1:8" x14ac:dyDescent="0.3">
      <c r="A80" s="15"/>
      <c r="B80" s="13"/>
      <c r="C80" s="13"/>
      <c r="D80" s="13"/>
      <c r="E80" s="13"/>
      <c r="F80" s="13"/>
      <c r="G80" s="16" t="str">
        <f>IF($B80="","",IFERROR(INDEX(Items!$C:$C,MATCH($B80,Items!$A:$A,0))&amp;"",""))</f>
        <v/>
      </c>
      <c r="H80" s="17" t="str">
        <f>IF(OR($B80="",$D80=""),"",ROUND(N($D80)*IFERROR(INDEX(Items!$G:$G,MATCH($B80,Items!$A:$A,0)),0),2))</f>
        <v/>
      </c>
    </row>
    <row r="81" spans="1:8" x14ac:dyDescent="0.3">
      <c r="A81" s="15"/>
      <c r="B81" s="13"/>
      <c r="C81" s="13"/>
      <c r="D81" s="13"/>
      <c r="E81" s="13"/>
      <c r="F81" s="13"/>
      <c r="G81" s="16" t="str">
        <f>IF($B81="","",IFERROR(INDEX(Items!$C:$C,MATCH($B81,Items!$A:$A,0))&amp;"",""))</f>
        <v/>
      </c>
      <c r="H81" s="17" t="str">
        <f>IF(OR($B81="",$D81=""),"",ROUND(N($D81)*IFERROR(INDEX(Items!$G:$G,MATCH($B81,Items!$A:$A,0)),0),2))</f>
        <v/>
      </c>
    </row>
    <row r="82" spans="1:8" x14ac:dyDescent="0.3">
      <c r="A82" s="15"/>
      <c r="B82" s="13"/>
      <c r="C82" s="13"/>
      <c r="D82" s="13"/>
      <c r="E82" s="13"/>
      <c r="F82" s="13"/>
      <c r="G82" s="16" t="str">
        <f>IF($B82="","",IFERROR(INDEX(Items!$C:$C,MATCH($B82,Items!$A:$A,0))&amp;"",""))</f>
        <v/>
      </c>
      <c r="H82" s="17" t="str">
        <f>IF(OR($B82="",$D82=""),"",ROUND(N($D82)*IFERROR(INDEX(Items!$G:$G,MATCH($B82,Items!$A:$A,0)),0),2))</f>
        <v/>
      </c>
    </row>
    <row r="83" spans="1:8" x14ac:dyDescent="0.3">
      <c r="A83" s="15"/>
      <c r="B83" s="13"/>
      <c r="C83" s="13"/>
      <c r="D83" s="13"/>
      <c r="E83" s="13"/>
      <c r="F83" s="13"/>
      <c r="G83" s="16" t="str">
        <f>IF($B83="","",IFERROR(INDEX(Items!$C:$C,MATCH($B83,Items!$A:$A,0))&amp;"",""))</f>
        <v/>
      </c>
      <c r="H83" s="17" t="str">
        <f>IF(OR($B83="",$D83=""),"",ROUND(N($D83)*IFERROR(INDEX(Items!$G:$G,MATCH($B83,Items!$A:$A,0)),0),2))</f>
        <v/>
      </c>
    </row>
    <row r="84" spans="1:8" x14ac:dyDescent="0.3">
      <c r="A84" s="15"/>
      <c r="B84" s="13"/>
      <c r="C84" s="13"/>
      <c r="D84" s="13"/>
      <c r="E84" s="13"/>
      <c r="F84" s="13"/>
      <c r="G84" s="16" t="str">
        <f>IF($B84="","",IFERROR(INDEX(Items!$C:$C,MATCH($B84,Items!$A:$A,0))&amp;"",""))</f>
        <v/>
      </c>
      <c r="H84" s="17" t="str">
        <f>IF(OR($B84="",$D84=""),"",ROUND(N($D84)*IFERROR(INDEX(Items!$G:$G,MATCH($B84,Items!$A:$A,0)),0),2))</f>
        <v/>
      </c>
    </row>
    <row r="85" spans="1:8" x14ac:dyDescent="0.3">
      <c r="A85" s="15"/>
      <c r="B85" s="13"/>
      <c r="C85" s="13"/>
      <c r="D85" s="13"/>
      <c r="E85" s="13"/>
      <c r="F85" s="13"/>
      <c r="G85" s="16" t="str">
        <f>IF($B85="","",IFERROR(INDEX(Items!$C:$C,MATCH($B85,Items!$A:$A,0))&amp;"",""))</f>
        <v/>
      </c>
      <c r="H85" s="17" t="str">
        <f>IF(OR($B85="",$D85=""),"",ROUND(N($D85)*IFERROR(INDEX(Items!$G:$G,MATCH($B85,Items!$A:$A,0)),0),2))</f>
        <v/>
      </c>
    </row>
    <row r="86" spans="1:8" x14ac:dyDescent="0.3">
      <c r="A86" s="15"/>
      <c r="B86" s="13"/>
      <c r="C86" s="13"/>
      <c r="D86" s="13"/>
      <c r="E86" s="13"/>
      <c r="F86" s="13"/>
      <c r="G86" s="16" t="str">
        <f>IF($B86="","",IFERROR(INDEX(Items!$C:$C,MATCH($B86,Items!$A:$A,0))&amp;"",""))</f>
        <v/>
      </c>
      <c r="H86" s="17" t="str">
        <f>IF(OR($B86="",$D86=""),"",ROUND(N($D86)*IFERROR(INDEX(Items!$G:$G,MATCH($B86,Items!$A:$A,0)),0),2))</f>
        <v/>
      </c>
    </row>
    <row r="87" spans="1:8" x14ac:dyDescent="0.3">
      <c r="A87" s="15"/>
      <c r="B87" s="13"/>
      <c r="C87" s="13"/>
      <c r="D87" s="13"/>
      <c r="E87" s="13"/>
      <c r="F87" s="13"/>
      <c r="G87" s="16" t="str">
        <f>IF($B87="","",IFERROR(INDEX(Items!$C:$C,MATCH($B87,Items!$A:$A,0))&amp;"",""))</f>
        <v/>
      </c>
      <c r="H87" s="17" t="str">
        <f>IF(OR($B87="",$D87=""),"",ROUND(N($D87)*IFERROR(INDEX(Items!$G:$G,MATCH($B87,Items!$A:$A,0)),0),2))</f>
        <v/>
      </c>
    </row>
    <row r="88" spans="1:8" x14ac:dyDescent="0.3">
      <c r="A88" s="15"/>
      <c r="B88" s="13"/>
      <c r="C88" s="13"/>
      <c r="D88" s="13"/>
      <c r="E88" s="13"/>
      <c r="F88" s="13"/>
      <c r="G88" s="16" t="str">
        <f>IF($B88="","",IFERROR(INDEX(Items!$C:$C,MATCH($B88,Items!$A:$A,0))&amp;"",""))</f>
        <v/>
      </c>
      <c r="H88" s="17" t="str">
        <f>IF(OR($B88="",$D88=""),"",ROUND(N($D88)*IFERROR(INDEX(Items!$G:$G,MATCH($B88,Items!$A:$A,0)),0),2))</f>
        <v/>
      </c>
    </row>
    <row r="89" spans="1:8" x14ac:dyDescent="0.3">
      <c r="A89" s="15"/>
      <c r="B89" s="13"/>
      <c r="C89" s="13"/>
      <c r="D89" s="13"/>
      <c r="E89" s="13"/>
      <c r="F89" s="13"/>
      <c r="G89" s="16" t="str">
        <f>IF($B89="","",IFERROR(INDEX(Items!$C:$C,MATCH($B89,Items!$A:$A,0))&amp;"",""))</f>
        <v/>
      </c>
      <c r="H89" s="17" t="str">
        <f>IF(OR($B89="",$D89=""),"",ROUND(N($D89)*IFERROR(INDEX(Items!$G:$G,MATCH($B89,Items!$A:$A,0)),0),2))</f>
        <v/>
      </c>
    </row>
    <row r="90" spans="1:8" x14ac:dyDescent="0.3">
      <c r="A90" s="15"/>
      <c r="B90" s="13"/>
      <c r="C90" s="13"/>
      <c r="D90" s="13"/>
      <c r="E90" s="13"/>
      <c r="F90" s="13"/>
      <c r="G90" s="16" t="str">
        <f>IF($B90="","",IFERROR(INDEX(Items!$C:$C,MATCH($B90,Items!$A:$A,0))&amp;"",""))</f>
        <v/>
      </c>
      <c r="H90" s="17" t="str">
        <f>IF(OR($B90="",$D90=""),"",ROUND(N($D90)*IFERROR(INDEX(Items!$G:$G,MATCH($B90,Items!$A:$A,0)),0),2))</f>
        <v/>
      </c>
    </row>
    <row r="91" spans="1:8" x14ac:dyDescent="0.3">
      <c r="A91" s="15"/>
      <c r="B91" s="13"/>
      <c r="C91" s="13"/>
      <c r="D91" s="13"/>
      <c r="E91" s="13"/>
      <c r="F91" s="13"/>
      <c r="G91" s="16" t="str">
        <f>IF($B91="","",IFERROR(INDEX(Items!$C:$C,MATCH($B91,Items!$A:$A,0))&amp;"",""))</f>
        <v/>
      </c>
      <c r="H91" s="17" t="str">
        <f>IF(OR($B91="",$D91=""),"",ROUND(N($D91)*IFERROR(INDEX(Items!$G:$G,MATCH($B91,Items!$A:$A,0)),0),2))</f>
        <v/>
      </c>
    </row>
    <row r="92" spans="1:8" x14ac:dyDescent="0.3">
      <c r="A92" s="15"/>
      <c r="B92" s="13"/>
      <c r="C92" s="13"/>
      <c r="D92" s="13"/>
      <c r="E92" s="13"/>
      <c r="F92" s="13"/>
      <c r="G92" s="16" t="str">
        <f>IF($B92="","",IFERROR(INDEX(Items!$C:$C,MATCH($B92,Items!$A:$A,0))&amp;"",""))</f>
        <v/>
      </c>
      <c r="H92" s="17" t="str">
        <f>IF(OR($B92="",$D92=""),"",ROUND(N($D92)*IFERROR(INDEX(Items!$G:$G,MATCH($B92,Items!$A:$A,0)),0),2))</f>
        <v/>
      </c>
    </row>
    <row r="93" spans="1:8" x14ac:dyDescent="0.3">
      <c r="A93" s="15"/>
      <c r="B93" s="13"/>
      <c r="C93" s="13"/>
      <c r="D93" s="13"/>
      <c r="E93" s="13"/>
      <c r="F93" s="13"/>
      <c r="G93" s="16" t="str">
        <f>IF($B93="","",IFERROR(INDEX(Items!$C:$C,MATCH($B93,Items!$A:$A,0))&amp;"",""))</f>
        <v/>
      </c>
      <c r="H93" s="17" t="str">
        <f>IF(OR($B93="",$D93=""),"",ROUND(N($D93)*IFERROR(INDEX(Items!$G:$G,MATCH($B93,Items!$A:$A,0)),0),2))</f>
        <v/>
      </c>
    </row>
    <row r="94" spans="1:8" x14ac:dyDescent="0.3">
      <c r="A94" s="15"/>
      <c r="B94" s="13"/>
      <c r="C94" s="13"/>
      <c r="D94" s="13"/>
      <c r="E94" s="13"/>
      <c r="F94" s="13"/>
      <c r="G94" s="16" t="str">
        <f>IF($B94="","",IFERROR(INDEX(Items!$C:$C,MATCH($B94,Items!$A:$A,0))&amp;"",""))</f>
        <v/>
      </c>
      <c r="H94" s="17" t="str">
        <f>IF(OR($B94="",$D94=""),"",ROUND(N($D94)*IFERROR(INDEX(Items!$G:$G,MATCH($B94,Items!$A:$A,0)),0),2))</f>
        <v/>
      </c>
    </row>
    <row r="95" spans="1:8" x14ac:dyDescent="0.3">
      <c r="A95" s="15"/>
      <c r="B95" s="13"/>
      <c r="C95" s="13"/>
      <c r="D95" s="13"/>
      <c r="E95" s="13"/>
      <c r="F95" s="13"/>
      <c r="G95" s="16" t="str">
        <f>IF($B95="","",IFERROR(INDEX(Items!$C:$C,MATCH($B95,Items!$A:$A,0))&amp;"",""))</f>
        <v/>
      </c>
      <c r="H95" s="17" t="str">
        <f>IF(OR($B95="",$D95=""),"",ROUND(N($D95)*IFERROR(INDEX(Items!$G:$G,MATCH($B95,Items!$A:$A,0)),0),2))</f>
        <v/>
      </c>
    </row>
    <row r="96" spans="1:8" x14ac:dyDescent="0.3">
      <c r="A96" s="15"/>
      <c r="B96" s="13"/>
      <c r="C96" s="13"/>
      <c r="D96" s="13"/>
      <c r="E96" s="13"/>
      <c r="F96" s="13"/>
      <c r="G96" s="16" t="str">
        <f>IF($B96="","",IFERROR(INDEX(Items!$C:$C,MATCH($B96,Items!$A:$A,0))&amp;"",""))</f>
        <v/>
      </c>
      <c r="H96" s="17" t="str">
        <f>IF(OR($B96="",$D96=""),"",ROUND(N($D96)*IFERROR(INDEX(Items!$G:$G,MATCH($B96,Items!$A:$A,0)),0),2))</f>
        <v/>
      </c>
    </row>
    <row r="97" spans="1:8" x14ac:dyDescent="0.3">
      <c r="A97" s="15"/>
      <c r="B97" s="13"/>
      <c r="C97" s="13"/>
      <c r="D97" s="13"/>
      <c r="E97" s="13"/>
      <c r="F97" s="13"/>
      <c r="G97" s="16" t="str">
        <f>IF($B97="","",IFERROR(INDEX(Items!$C:$C,MATCH($B97,Items!$A:$A,0))&amp;"",""))</f>
        <v/>
      </c>
      <c r="H97" s="17" t="str">
        <f>IF(OR($B97="",$D97=""),"",ROUND(N($D97)*IFERROR(INDEX(Items!$G:$G,MATCH($B97,Items!$A:$A,0)),0),2))</f>
        <v/>
      </c>
    </row>
    <row r="98" spans="1:8" x14ac:dyDescent="0.3">
      <c r="A98" s="15"/>
      <c r="B98" s="13"/>
      <c r="C98" s="13"/>
      <c r="D98" s="13"/>
      <c r="E98" s="13"/>
      <c r="F98" s="13"/>
      <c r="G98" s="16" t="str">
        <f>IF($B98="","",IFERROR(INDEX(Items!$C:$C,MATCH($B98,Items!$A:$A,0))&amp;"",""))</f>
        <v/>
      </c>
      <c r="H98" s="17" t="str">
        <f>IF(OR($B98="",$D98=""),"",ROUND(N($D98)*IFERROR(INDEX(Items!$G:$G,MATCH($B98,Items!$A:$A,0)),0),2))</f>
        <v/>
      </c>
    </row>
    <row r="99" spans="1:8" x14ac:dyDescent="0.3">
      <c r="A99" s="15"/>
      <c r="B99" s="13"/>
      <c r="C99" s="13"/>
      <c r="D99" s="13"/>
      <c r="E99" s="13"/>
      <c r="F99" s="13"/>
      <c r="G99" s="16" t="str">
        <f>IF($B99="","",IFERROR(INDEX(Items!$C:$C,MATCH($B99,Items!$A:$A,0))&amp;"",""))</f>
        <v/>
      </c>
      <c r="H99" s="17" t="str">
        <f>IF(OR($B99="",$D99=""),"",ROUND(N($D99)*IFERROR(INDEX(Items!$G:$G,MATCH($B99,Items!$A:$A,0)),0),2))</f>
        <v/>
      </c>
    </row>
    <row r="100" spans="1:8" x14ac:dyDescent="0.3">
      <c r="A100" s="15"/>
      <c r="B100" s="13"/>
      <c r="C100" s="13"/>
      <c r="D100" s="13"/>
      <c r="E100" s="13"/>
      <c r="F100" s="13"/>
      <c r="G100" s="16" t="str">
        <f>IF($B100="","",IFERROR(INDEX(Items!$C:$C,MATCH($B100,Items!$A:$A,0))&amp;"",""))</f>
        <v/>
      </c>
      <c r="H100" s="17" t="str">
        <f>IF(OR($B100="",$D100=""),"",ROUND(N($D100)*IFERROR(INDEX(Items!$G:$G,MATCH($B100,Items!$A:$A,0)),0),2))</f>
        <v/>
      </c>
    </row>
    <row r="101" spans="1:8" x14ac:dyDescent="0.3">
      <c r="A101" s="15"/>
      <c r="B101" s="13"/>
      <c r="C101" s="13"/>
      <c r="D101" s="13"/>
      <c r="E101" s="13"/>
      <c r="F101" s="13"/>
      <c r="G101" s="16" t="str">
        <f>IF($B101="","",IFERROR(INDEX(Items!$C:$C,MATCH($B101,Items!$A:$A,0))&amp;"",""))</f>
        <v/>
      </c>
      <c r="H101" s="17" t="str">
        <f>IF(OR($B101="",$D101=""),"",ROUND(N($D101)*IFERROR(INDEX(Items!$G:$G,MATCH($B101,Items!$A:$A,0)),0),2))</f>
        <v/>
      </c>
    </row>
    <row r="102" spans="1:8" x14ac:dyDescent="0.3">
      <c r="A102" s="15"/>
      <c r="B102" s="13"/>
      <c r="C102" s="13"/>
      <c r="D102" s="13"/>
      <c r="E102" s="13"/>
      <c r="F102" s="13"/>
      <c r="G102" s="16" t="str">
        <f>IF($B102="","",IFERROR(INDEX(Items!$C:$C,MATCH($B102,Items!$A:$A,0))&amp;"",""))</f>
        <v/>
      </c>
      <c r="H102" s="17" t="str">
        <f>IF(OR($B102="",$D102=""),"",ROUND(N($D102)*IFERROR(INDEX(Items!$G:$G,MATCH($B102,Items!$A:$A,0)),0),2))</f>
        <v/>
      </c>
    </row>
    <row r="103" spans="1:8" x14ac:dyDescent="0.3">
      <c r="A103" s="15"/>
      <c r="B103" s="13"/>
      <c r="C103" s="13"/>
      <c r="D103" s="13"/>
      <c r="E103" s="13"/>
      <c r="F103" s="13"/>
      <c r="G103" s="16" t="str">
        <f>IF($B103="","",IFERROR(INDEX(Items!$C:$C,MATCH($B103,Items!$A:$A,0))&amp;"",""))</f>
        <v/>
      </c>
      <c r="H103" s="17" t="str">
        <f>IF(OR($B103="",$D103=""),"",ROUND(N($D103)*IFERROR(INDEX(Items!$G:$G,MATCH($B103,Items!$A:$A,0)),0),2))</f>
        <v/>
      </c>
    </row>
    <row r="104" spans="1:8" x14ac:dyDescent="0.3">
      <c r="A104" s="15"/>
      <c r="B104" s="13"/>
      <c r="C104" s="13"/>
      <c r="D104" s="13"/>
      <c r="E104" s="13"/>
      <c r="F104" s="13"/>
      <c r="G104" s="16" t="str">
        <f>IF($B104="","",IFERROR(INDEX(Items!$C:$C,MATCH($B104,Items!$A:$A,0))&amp;"",""))</f>
        <v/>
      </c>
      <c r="H104" s="17" t="str">
        <f>IF(OR($B104="",$D104=""),"",ROUND(N($D104)*IFERROR(INDEX(Items!$G:$G,MATCH($B104,Items!$A:$A,0)),0),2))</f>
        <v/>
      </c>
    </row>
    <row r="105" spans="1:8" x14ac:dyDescent="0.3">
      <c r="A105" s="15"/>
      <c r="B105" s="13"/>
      <c r="C105" s="13"/>
      <c r="D105" s="13"/>
      <c r="E105" s="13"/>
      <c r="F105" s="13"/>
      <c r="G105" s="16" t="str">
        <f>IF($B105="","",IFERROR(INDEX(Items!$C:$C,MATCH($B105,Items!$A:$A,0))&amp;"",""))</f>
        <v/>
      </c>
      <c r="H105" s="17" t="str">
        <f>IF(OR($B105="",$D105=""),"",ROUND(N($D105)*IFERROR(INDEX(Items!$G:$G,MATCH($B105,Items!$A:$A,0)),0),2))</f>
        <v/>
      </c>
    </row>
    <row r="106" spans="1:8" x14ac:dyDescent="0.3">
      <c r="A106" s="15"/>
      <c r="B106" s="13"/>
      <c r="C106" s="13"/>
      <c r="D106" s="13"/>
      <c r="E106" s="13"/>
      <c r="F106" s="13"/>
      <c r="G106" s="16" t="str">
        <f>IF($B106="","",IFERROR(INDEX(Items!$C:$C,MATCH($B106,Items!$A:$A,0))&amp;"",""))</f>
        <v/>
      </c>
      <c r="H106" s="17" t="str">
        <f>IF(OR($B106="",$D106=""),"",ROUND(N($D106)*IFERROR(INDEX(Items!$G:$G,MATCH($B106,Items!$A:$A,0)),0),2))</f>
        <v/>
      </c>
    </row>
    <row r="107" spans="1:8" x14ac:dyDescent="0.3">
      <c r="A107" s="15"/>
      <c r="B107" s="13"/>
      <c r="C107" s="13"/>
      <c r="D107" s="13"/>
      <c r="E107" s="13"/>
      <c r="F107" s="13"/>
      <c r="G107" s="16" t="str">
        <f>IF($B107="","",IFERROR(INDEX(Items!$C:$C,MATCH($B107,Items!$A:$A,0))&amp;"",""))</f>
        <v/>
      </c>
      <c r="H107" s="17" t="str">
        <f>IF(OR($B107="",$D107=""),"",ROUND(N($D107)*IFERROR(INDEX(Items!$G:$G,MATCH($B107,Items!$A:$A,0)),0),2))</f>
        <v/>
      </c>
    </row>
    <row r="108" spans="1:8" x14ac:dyDescent="0.3">
      <c r="A108" s="15"/>
      <c r="B108" s="13"/>
      <c r="C108" s="13"/>
      <c r="D108" s="13"/>
      <c r="E108" s="13"/>
      <c r="F108" s="13"/>
      <c r="G108" s="16" t="str">
        <f>IF($B108="","",IFERROR(INDEX(Items!$C:$C,MATCH($B108,Items!$A:$A,0))&amp;"",""))</f>
        <v/>
      </c>
      <c r="H108" s="17" t="str">
        <f>IF(OR($B108="",$D108=""),"",ROUND(N($D108)*IFERROR(INDEX(Items!$G:$G,MATCH($B108,Items!$A:$A,0)),0),2))</f>
        <v/>
      </c>
    </row>
    <row r="109" spans="1:8" x14ac:dyDescent="0.3">
      <c r="A109" s="15"/>
      <c r="B109" s="13"/>
      <c r="C109" s="13"/>
      <c r="D109" s="13"/>
      <c r="E109" s="13"/>
      <c r="F109" s="13"/>
      <c r="G109" s="16" t="str">
        <f>IF($B109="","",IFERROR(INDEX(Items!$C:$C,MATCH($B109,Items!$A:$A,0))&amp;"",""))</f>
        <v/>
      </c>
      <c r="H109" s="17" t="str">
        <f>IF(OR($B109="",$D109=""),"",ROUND(N($D109)*IFERROR(INDEX(Items!$G:$G,MATCH($B109,Items!$A:$A,0)),0),2))</f>
        <v/>
      </c>
    </row>
    <row r="110" spans="1:8" x14ac:dyDescent="0.3">
      <c r="A110" s="15"/>
      <c r="B110" s="13"/>
      <c r="C110" s="13"/>
      <c r="D110" s="13"/>
      <c r="E110" s="13"/>
      <c r="F110" s="13"/>
      <c r="G110" s="16" t="str">
        <f>IF($B110="","",IFERROR(INDEX(Items!$C:$C,MATCH($B110,Items!$A:$A,0))&amp;"",""))</f>
        <v/>
      </c>
      <c r="H110" s="17" t="str">
        <f>IF(OR($B110="",$D110=""),"",ROUND(N($D110)*IFERROR(INDEX(Items!$G:$G,MATCH($B110,Items!$A:$A,0)),0),2))</f>
        <v/>
      </c>
    </row>
    <row r="111" spans="1:8" x14ac:dyDescent="0.3">
      <c r="A111" s="15"/>
      <c r="B111" s="13"/>
      <c r="C111" s="13"/>
      <c r="D111" s="13"/>
      <c r="E111" s="13"/>
      <c r="F111" s="13"/>
      <c r="G111" s="16" t="str">
        <f>IF($B111="","",IFERROR(INDEX(Items!$C:$C,MATCH($B111,Items!$A:$A,0))&amp;"",""))</f>
        <v/>
      </c>
      <c r="H111" s="17" t="str">
        <f>IF(OR($B111="",$D111=""),"",ROUND(N($D111)*IFERROR(INDEX(Items!$G:$G,MATCH($B111,Items!$A:$A,0)),0),2))</f>
        <v/>
      </c>
    </row>
    <row r="112" spans="1:8" x14ac:dyDescent="0.3">
      <c r="A112" s="15"/>
      <c r="B112" s="13"/>
      <c r="C112" s="13"/>
      <c r="D112" s="13"/>
      <c r="E112" s="13"/>
      <c r="F112" s="13"/>
      <c r="G112" s="16" t="str">
        <f>IF($B112="","",IFERROR(INDEX(Items!$C:$C,MATCH($B112,Items!$A:$A,0))&amp;"",""))</f>
        <v/>
      </c>
      <c r="H112" s="17" t="str">
        <f>IF(OR($B112="",$D112=""),"",ROUND(N($D112)*IFERROR(INDEX(Items!$G:$G,MATCH($B112,Items!$A:$A,0)),0),2))</f>
        <v/>
      </c>
    </row>
    <row r="113" spans="1:8" x14ac:dyDescent="0.3">
      <c r="A113" s="15"/>
      <c r="B113" s="13"/>
      <c r="C113" s="13"/>
      <c r="D113" s="13"/>
      <c r="E113" s="13"/>
      <c r="F113" s="13"/>
      <c r="G113" s="16" t="str">
        <f>IF($B113="","",IFERROR(INDEX(Items!$C:$C,MATCH($B113,Items!$A:$A,0))&amp;"",""))</f>
        <v/>
      </c>
      <c r="H113" s="17" t="str">
        <f>IF(OR($B113="",$D113=""),"",ROUND(N($D113)*IFERROR(INDEX(Items!$G:$G,MATCH($B113,Items!$A:$A,0)),0),2))</f>
        <v/>
      </c>
    </row>
    <row r="114" spans="1:8" x14ac:dyDescent="0.3">
      <c r="A114" s="15"/>
      <c r="B114" s="13"/>
      <c r="C114" s="13"/>
      <c r="D114" s="13"/>
      <c r="E114" s="13"/>
      <c r="F114" s="13"/>
      <c r="G114" s="16" t="str">
        <f>IF($B114="","",IFERROR(INDEX(Items!$C:$C,MATCH($B114,Items!$A:$A,0))&amp;"",""))</f>
        <v/>
      </c>
      <c r="H114" s="17" t="str">
        <f>IF(OR($B114="",$D114=""),"",ROUND(N($D114)*IFERROR(INDEX(Items!$G:$G,MATCH($B114,Items!$A:$A,0)),0),2))</f>
        <v/>
      </c>
    </row>
    <row r="115" spans="1:8" x14ac:dyDescent="0.3">
      <c r="A115" s="15"/>
      <c r="B115" s="13"/>
      <c r="C115" s="13"/>
      <c r="D115" s="13"/>
      <c r="E115" s="13"/>
      <c r="F115" s="13"/>
      <c r="G115" s="16" t="str">
        <f>IF($B115="","",IFERROR(INDEX(Items!$C:$C,MATCH($B115,Items!$A:$A,0))&amp;"",""))</f>
        <v/>
      </c>
      <c r="H115" s="17" t="str">
        <f>IF(OR($B115="",$D115=""),"",ROUND(N($D115)*IFERROR(INDEX(Items!$G:$G,MATCH($B115,Items!$A:$A,0)),0),2))</f>
        <v/>
      </c>
    </row>
    <row r="116" spans="1:8" x14ac:dyDescent="0.3">
      <c r="A116" s="15"/>
      <c r="B116" s="13"/>
      <c r="C116" s="13"/>
      <c r="D116" s="13"/>
      <c r="E116" s="13"/>
      <c r="F116" s="13"/>
      <c r="G116" s="16" t="str">
        <f>IF($B116="","",IFERROR(INDEX(Items!$C:$C,MATCH($B116,Items!$A:$A,0))&amp;"",""))</f>
        <v/>
      </c>
      <c r="H116" s="17" t="str">
        <f>IF(OR($B116="",$D116=""),"",ROUND(N($D116)*IFERROR(INDEX(Items!$G:$G,MATCH($B116,Items!$A:$A,0)),0),2))</f>
        <v/>
      </c>
    </row>
    <row r="117" spans="1:8" x14ac:dyDescent="0.3">
      <c r="A117" s="15"/>
      <c r="B117" s="13"/>
      <c r="C117" s="13"/>
      <c r="D117" s="13"/>
      <c r="E117" s="13"/>
      <c r="F117" s="13"/>
      <c r="G117" s="16" t="str">
        <f>IF($B117="","",IFERROR(INDEX(Items!$C:$C,MATCH($B117,Items!$A:$A,0))&amp;"",""))</f>
        <v/>
      </c>
      <c r="H117" s="17" t="str">
        <f>IF(OR($B117="",$D117=""),"",ROUND(N($D117)*IFERROR(INDEX(Items!$G:$G,MATCH($B117,Items!$A:$A,0)),0),2))</f>
        <v/>
      </c>
    </row>
    <row r="118" spans="1:8" x14ac:dyDescent="0.3">
      <c r="A118" s="15"/>
      <c r="B118" s="13"/>
      <c r="C118" s="13"/>
      <c r="D118" s="13"/>
      <c r="E118" s="13"/>
      <c r="F118" s="13"/>
      <c r="G118" s="16" t="str">
        <f>IF($B118="","",IFERROR(INDEX(Items!$C:$C,MATCH($B118,Items!$A:$A,0))&amp;"",""))</f>
        <v/>
      </c>
      <c r="H118" s="17" t="str">
        <f>IF(OR($B118="",$D118=""),"",ROUND(N($D118)*IFERROR(INDEX(Items!$G:$G,MATCH($B118,Items!$A:$A,0)),0),2))</f>
        <v/>
      </c>
    </row>
    <row r="119" spans="1:8" x14ac:dyDescent="0.3">
      <c r="A119" s="15"/>
      <c r="B119" s="13"/>
      <c r="C119" s="13"/>
      <c r="D119" s="13"/>
      <c r="E119" s="13"/>
      <c r="F119" s="13"/>
      <c r="G119" s="16" t="str">
        <f>IF($B119="","",IFERROR(INDEX(Items!$C:$C,MATCH($B119,Items!$A:$A,0))&amp;"",""))</f>
        <v/>
      </c>
      <c r="H119" s="17" t="str">
        <f>IF(OR($B119="",$D119=""),"",ROUND(N($D119)*IFERROR(INDEX(Items!$G:$G,MATCH($B119,Items!$A:$A,0)),0),2))</f>
        <v/>
      </c>
    </row>
    <row r="120" spans="1:8" x14ac:dyDescent="0.3">
      <c r="A120" s="15"/>
      <c r="B120" s="13"/>
      <c r="C120" s="13"/>
      <c r="D120" s="13"/>
      <c r="E120" s="13"/>
      <c r="F120" s="13"/>
      <c r="G120" s="16" t="str">
        <f>IF($B120="","",IFERROR(INDEX(Items!$C:$C,MATCH($B120,Items!$A:$A,0))&amp;"",""))</f>
        <v/>
      </c>
      <c r="H120" s="17" t="str">
        <f>IF(OR($B120="",$D120=""),"",ROUND(N($D120)*IFERROR(INDEX(Items!$G:$G,MATCH($B120,Items!$A:$A,0)),0),2))</f>
        <v/>
      </c>
    </row>
    <row r="121" spans="1:8" x14ac:dyDescent="0.3">
      <c r="A121" s="15"/>
      <c r="B121" s="13"/>
      <c r="C121" s="13"/>
      <c r="D121" s="13"/>
      <c r="E121" s="13"/>
      <c r="F121" s="13"/>
      <c r="G121" s="16" t="str">
        <f>IF($B121="","",IFERROR(INDEX(Items!$C:$C,MATCH($B121,Items!$A:$A,0))&amp;"",""))</f>
        <v/>
      </c>
      <c r="H121" s="17" t="str">
        <f>IF(OR($B121="",$D121=""),"",ROUND(N($D121)*IFERROR(INDEX(Items!$G:$G,MATCH($B121,Items!$A:$A,0)),0),2))</f>
        <v/>
      </c>
    </row>
    <row r="122" spans="1:8" x14ac:dyDescent="0.3">
      <c r="A122" s="15"/>
      <c r="B122" s="13"/>
      <c r="C122" s="13"/>
      <c r="D122" s="13"/>
      <c r="E122" s="13"/>
      <c r="F122" s="13"/>
      <c r="G122" s="16" t="str">
        <f>IF($B122="","",IFERROR(INDEX(Items!$C:$C,MATCH($B122,Items!$A:$A,0))&amp;"",""))</f>
        <v/>
      </c>
      <c r="H122" s="17" t="str">
        <f>IF(OR($B122="",$D122=""),"",ROUND(N($D122)*IFERROR(INDEX(Items!$G:$G,MATCH($B122,Items!$A:$A,0)),0),2))</f>
        <v/>
      </c>
    </row>
    <row r="123" spans="1:8" x14ac:dyDescent="0.3">
      <c r="A123" s="15"/>
      <c r="B123" s="13"/>
      <c r="C123" s="13"/>
      <c r="D123" s="13"/>
      <c r="E123" s="13"/>
      <c r="F123" s="13"/>
      <c r="G123" s="16" t="str">
        <f>IF($B123="","",IFERROR(INDEX(Items!$C:$C,MATCH($B123,Items!$A:$A,0))&amp;"",""))</f>
        <v/>
      </c>
      <c r="H123" s="17" t="str">
        <f>IF(OR($B123="",$D123=""),"",ROUND(N($D123)*IFERROR(INDEX(Items!$G:$G,MATCH($B123,Items!$A:$A,0)),0),2))</f>
        <v/>
      </c>
    </row>
    <row r="124" spans="1:8" x14ac:dyDescent="0.3">
      <c r="A124" s="15"/>
      <c r="B124" s="13"/>
      <c r="C124" s="13"/>
      <c r="D124" s="13"/>
      <c r="E124" s="13"/>
      <c r="F124" s="13"/>
      <c r="G124" s="16" t="str">
        <f>IF($B124="","",IFERROR(INDEX(Items!$C:$C,MATCH($B124,Items!$A:$A,0))&amp;"",""))</f>
        <v/>
      </c>
      <c r="H124" s="17" t="str">
        <f>IF(OR($B124="",$D124=""),"",ROUND(N($D124)*IFERROR(INDEX(Items!$G:$G,MATCH($B124,Items!$A:$A,0)),0),2))</f>
        <v/>
      </c>
    </row>
    <row r="125" spans="1:8" x14ac:dyDescent="0.3">
      <c r="A125" s="15"/>
      <c r="B125" s="13"/>
      <c r="C125" s="13"/>
      <c r="D125" s="13"/>
      <c r="E125" s="13"/>
      <c r="F125" s="13"/>
      <c r="G125" s="16" t="str">
        <f>IF($B125="","",IFERROR(INDEX(Items!$C:$C,MATCH($B125,Items!$A:$A,0))&amp;"",""))</f>
        <v/>
      </c>
      <c r="H125" s="17" t="str">
        <f>IF(OR($B125="",$D125=""),"",ROUND(N($D125)*IFERROR(INDEX(Items!$G:$G,MATCH($B125,Items!$A:$A,0)),0),2))</f>
        <v/>
      </c>
    </row>
    <row r="126" spans="1:8" x14ac:dyDescent="0.3">
      <c r="A126" s="15"/>
      <c r="B126" s="13"/>
      <c r="C126" s="13"/>
      <c r="D126" s="13"/>
      <c r="E126" s="13"/>
      <c r="F126" s="13"/>
      <c r="G126" s="16" t="str">
        <f>IF($B126="","",IFERROR(INDEX(Items!$C:$C,MATCH($B126,Items!$A:$A,0))&amp;"",""))</f>
        <v/>
      </c>
      <c r="H126" s="17" t="str">
        <f>IF(OR($B126="",$D126=""),"",ROUND(N($D126)*IFERROR(INDEX(Items!$G:$G,MATCH($B126,Items!$A:$A,0)),0),2))</f>
        <v/>
      </c>
    </row>
    <row r="127" spans="1:8" x14ac:dyDescent="0.3">
      <c r="A127" s="15"/>
      <c r="B127" s="13"/>
      <c r="C127" s="13"/>
      <c r="D127" s="13"/>
      <c r="E127" s="13"/>
      <c r="F127" s="13"/>
      <c r="G127" s="16" t="str">
        <f>IF($B127="","",IFERROR(INDEX(Items!$C:$C,MATCH($B127,Items!$A:$A,0))&amp;"",""))</f>
        <v/>
      </c>
      <c r="H127" s="17" t="str">
        <f>IF(OR($B127="",$D127=""),"",ROUND(N($D127)*IFERROR(INDEX(Items!$G:$G,MATCH($B127,Items!$A:$A,0)),0),2))</f>
        <v/>
      </c>
    </row>
    <row r="128" spans="1:8" x14ac:dyDescent="0.3">
      <c r="A128" s="15"/>
      <c r="B128" s="13"/>
      <c r="C128" s="13"/>
      <c r="D128" s="13"/>
      <c r="E128" s="13"/>
      <c r="F128" s="13"/>
      <c r="G128" s="16" t="str">
        <f>IF($B128="","",IFERROR(INDEX(Items!$C:$C,MATCH($B128,Items!$A:$A,0))&amp;"",""))</f>
        <v/>
      </c>
      <c r="H128" s="17" t="str">
        <f>IF(OR($B128="",$D128=""),"",ROUND(N($D128)*IFERROR(INDEX(Items!$G:$G,MATCH($B128,Items!$A:$A,0)),0),2))</f>
        <v/>
      </c>
    </row>
    <row r="129" spans="1:8" x14ac:dyDescent="0.3">
      <c r="A129" s="15"/>
      <c r="B129" s="13"/>
      <c r="C129" s="13"/>
      <c r="D129" s="13"/>
      <c r="E129" s="13"/>
      <c r="F129" s="13"/>
      <c r="G129" s="16" t="str">
        <f>IF($B129="","",IFERROR(INDEX(Items!$C:$C,MATCH($B129,Items!$A:$A,0))&amp;"",""))</f>
        <v/>
      </c>
      <c r="H129" s="17" t="str">
        <f>IF(OR($B129="",$D129=""),"",ROUND(N($D129)*IFERROR(INDEX(Items!$G:$G,MATCH($B129,Items!$A:$A,0)),0),2))</f>
        <v/>
      </c>
    </row>
    <row r="130" spans="1:8" x14ac:dyDescent="0.3">
      <c r="A130" s="15"/>
      <c r="B130" s="13"/>
      <c r="C130" s="13"/>
      <c r="D130" s="13"/>
      <c r="E130" s="13"/>
      <c r="F130" s="13"/>
      <c r="G130" s="16" t="str">
        <f>IF($B130="","",IFERROR(INDEX(Items!$C:$C,MATCH($B130,Items!$A:$A,0))&amp;"",""))</f>
        <v/>
      </c>
      <c r="H130" s="17" t="str">
        <f>IF(OR($B130="",$D130=""),"",ROUND(N($D130)*IFERROR(INDEX(Items!$G:$G,MATCH($B130,Items!$A:$A,0)),0),2))</f>
        <v/>
      </c>
    </row>
    <row r="131" spans="1:8" x14ac:dyDescent="0.3">
      <c r="A131" s="15"/>
      <c r="B131" s="13"/>
      <c r="C131" s="13"/>
      <c r="D131" s="13"/>
      <c r="E131" s="13"/>
      <c r="F131" s="13"/>
      <c r="G131" s="16" t="str">
        <f>IF($B131="","",IFERROR(INDEX(Items!$C:$C,MATCH($B131,Items!$A:$A,0))&amp;"",""))</f>
        <v/>
      </c>
      <c r="H131" s="17" t="str">
        <f>IF(OR($B131="",$D131=""),"",ROUND(N($D131)*IFERROR(INDEX(Items!$G:$G,MATCH($B131,Items!$A:$A,0)),0),2))</f>
        <v/>
      </c>
    </row>
    <row r="132" spans="1:8" x14ac:dyDescent="0.3">
      <c r="A132" s="15"/>
      <c r="B132" s="13"/>
      <c r="C132" s="13"/>
      <c r="D132" s="13"/>
      <c r="E132" s="13"/>
      <c r="F132" s="13"/>
      <c r="G132" s="16" t="str">
        <f>IF($B132="","",IFERROR(INDEX(Items!$C:$C,MATCH($B132,Items!$A:$A,0))&amp;"",""))</f>
        <v/>
      </c>
      <c r="H132" s="17" t="str">
        <f>IF(OR($B132="",$D132=""),"",ROUND(N($D132)*IFERROR(INDEX(Items!$G:$G,MATCH($B132,Items!$A:$A,0)),0),2))</f>
        <v/>
      </c>
    </row>
    <row r="133" spans="1:8" x14ac:dyDescent="0.3">
      <c r="A133" s="15"/>
      <c r="B133" s="13"/>
      <c r="C133" s="13"/>
      <c r="D133" s="13"/>
      <c r="E133" s="13"/>
      <c r="F133" s="13"/>
      <c r="G133" s="16" t="str">
        <f>IF($B133="","",IFERROR(INDEX(Items!$C:$C,MATCH($B133,Items!$A:$A,0))&amp;"",""))</f>
        <v/>
      </c>
      <c r="H133" s="17" t="str">
        <f>IF(OR($B133="",$D133=""),"",ROUND(N($D133)*IFERROR(INDEX(Items!$G:$G,MATCH($B133,Items!$A:$A,0)),0),2))</f>
        <v/>
      </c>
    </row>
    <row r="134" spans="1:8" x14ac:dyDescent="0.3">
      <c r="A134" s="15"/>
      <c r="B134" s="13"/>
      <c r="C134" s="13"/>
      <c r="D134" s="13"/>
      <c r="E134" s="13"/>
      <c r="F134" s="13"/>
      <c r="G134" s="16" t="str">
        <f>IF($B134="","",IFERROR(INDEX(Items!$C:$C,MATCH($B134,Items!$A:$A,0))&amp;"",""))</f>
        <v/>
      </c>
      <c r="H134" s="17" t="str">
        <f>IF(OR($B134="",$D134=""),"",ROUND(N($D134)*IFERROR(INDEX(Items!$G:$G,MATCH($B134,Items!$A:$A,0)),0),2))</f>
        <v/>
      </c>
    </row>
    <row r="135" spans="1:8" x14ac:dyDescent="0.3">
      <c r="A135" s="15"/>
      <c r="B135" s="13"/>
      <c r="C135" s="13"/>
      <c r="D135" s="13"/>
      <c r="E135" s="13"/>
      <c r="F135" s="13"/>
      <c r="G135" s="16" t="str">
        <f>IF($B135="","",IFERROR(INDEX(Items!$C:$C,MATCH($B135,Items!$A:$A,0))&amp;"",""))</f>
        <v/>
      </c>
      <c r="H135" s="17" t="str">
        <f>IF(OR($B135="",$D135=""),"",ROUND(N($D135)*IFERROR(INDEX(Items!$G:$G,MATCH($B135,Items!$A:$A,0)),0),2))</f>
        <v/>
      </c>
    </row>
    <row r="136" spans="1:8" x14ac:dyDescent="0.3">
      <c r="A136" s="15"/>
      <c r="B136" s="13"/>
      <c r="C136" s="13"/>
      <c r="D136" s="13"/>
      <c r="E136" s="13"/>
      <c r="F136" s="13"/>
      <c r="G136" s="16" t="str">
        <f>IF($B136="","",IFERROR(INDEX(Items!$C:$C,MATCH($B136,Items!$A:$A,0))&amp;"",""))</f>
        <v/>
      </c>
      <c r="H136" s="17" t="str">
        <f>IF(OR($B136="",$D136=""),"",ROUND(N($D136)*IFERROR(INDEX(Items!$G:$G,MATCH($B136,Items!$A:$A,0)),0),2))</f>
        <v/>
      </c>
    </row>
    <row r="137" spans="1:8" x14ac:dyDescent="0.3">
      <c r="A137" s="15"/>
      <c r="B137" s="13"/>
      <c r="C137" s="13"/>
      <c r="D137" s="13"/>
      <c r="E137" s="13"/>
      <c r="F137" s="13"/>
      <c r="G137" s="16" t="str">
        <f>IF($B137="","",IFERROR(INDEX(Items!$C:$C,MATCH($B137,Items!$A:$A,0))&amp;"",""))</f>
        <v/>
      </c>
      <c r="H137" s="17" t="str">
        <f>IF(OR($B137="",$D137=""),"",ROUND(N($D137)*IFERROR(INDEX(Items!$G:$G,MATCH($B137,Items!$A:$A,0)),0),2))</f>
        <v/>
      </c>
    </row>
    <row r="138" spans="1:8" x14ac:dyDescent="0.3">
      <c r="A138" s="15"/>
      <c r="B138" s="13"/>
      <c r="C138" s="13"/>
      <c r="D138" s="13"/>
      <c r="E138" s="13"/>
      <c r="F138" s="13"/>
      <c r="G138" s="16" t="str">
        <f>IF($B138="","",IFERROR(INDEX(Items!$C:$C,MATCH($B138,Items!$A:$A,0))&amp;"",""))</f>
        <v/>
      </c>
      <c r="H138" s="17" t="str">
        <f>IF(OR($B138="",$D138=""),"",ROUND(N($D138)*IFERROR(INDEX(Items!$G:$G,MATCH($B138,Items!$A:$A,0)),0),2))</f>
        <v/>
      </c>
    </row>
    <row r="139" spans="1:8" x14ac:dyDescent="0.3">
      <c r="A139" s="15"/>
      <c r="B139" s="13"/>
      <c r="C139" s="13"/>
      <c r="D139" s="13"/>
      <c r="E139" s="13"/>
      <c r="F139" s="13"/>
      <c r="G139" s="16" t="str">
        <f>IF($B139="","",IFERROR(INDEX(Items!$C:$C,MATCH($B139,Items!$A:$A,0))&amp;"",""))</f>
        <v/>
      </c>
      <c r="H139" s="17" t="str">
        <f>IF(OR($B139="",$D139=""),"",ROUND(N($D139)*IFERROR(INDEX(Items!$G:$G,MATCH($B139,Items!$A:$A,0)),0),2))</f>
        <v/>
      </c>
    </row>
    <row r="140" spans="1:8" x14ac:dyDescent="0.3">
      <c r="A140" s="15"/>
      <c r="B140" s="13"/>
      <c r="C140" s="13"/>
      <c r="D140" s="13"/>
      <c r="E140" s="13"/>
      <c r="F140" s="13"/>
      <c r="G140" s="16" t="str">
        <f>IF($B140="","",IFERROR(INDEX(Items!$C:$C,MATCH($B140,Items!$A:$A,0))&amp;"",""))</f>
        <v/>
      </c>
      <c r="H140" s="17" t="str">
        <f>IF(OR($B140="",$D140=""),"",ROUND(N($D140)*IFERROR(INDEX(Items!$G:$G,MATCH($B140,Items!$A:$A,0)),0),2))</f>
        <v/>
      </c>
    </row>
    <row r="141" spans="1:8" x14ac:dyDescent="0.3">
      <c r="A141" s="15"/>
      <c r="B141" s="13"/>
      <c r="C141" s="13"/>
      <c r="D141" s="13"/>
      <c r="E141" s="13"/>
      <c r="F141" s="13"/>
      <c r="G141" s="16" t="str">
        <f>IF($B141="","",IFERROR(INDEX(Items!$C:$C,MATCH($B141,Items!$A:$A,0))&amp;"",""))</f>
        <v/>
      </c>
      <c r="H141" s="17" t="str">
        <f>IF(OR($B141="",$D141=""),"",ROUND(N($D141)*IFERROR(INDEX(Items!$G:$G,MATCH($B141,Items!$A:$A,0)),0),2))</f>
        <v/>
      </c>
    </row>
    <row r="142" spans="1:8" x14ac:dyDescent="0.3">
      <c r="A142" s="15"/>
      <c r="B142" s="13"/>
      <c r="C142" s="13"/>
      <c r="D142" s="13"/>
      <c r="E142" s="13"/>
      <c r="F142" s="13"/>
      <c r="G142" s="16" t="str">
        <f>IF($B142="","",IFERROR(INDEX(Items!$C:$C,MATCH($B142,Items!$A:$A,0))&amp;"",""))</f>
        <v/>
      </c>
      <c r="H142" s="17" t="str">
        <f>IF(OR($B142="",$D142=""),"",ROUND(N($D142)*IFERROR(INDEX(Items!$G:$G,MATCH($B142,Items!$A:$A,0)),0),2))</f>
        <v/>
      </c>
    </row>
    <row r="143" spans="1:8" x14ac:dyDescent="0.3">
      <c r="A143" s="15"/>
      <c r="B143" s="13"/>
      <c r="C143" s="13"/>
      <c r="D143" s="13"/>
      <c r="E143" s="13"/>
      <c r="F143" s="13"/>
      <c r="G143" s="16" t="str">
        <f>IF($B143="","",IFERROR(INDEX(Items!$C:$C,MATCH($B143,Items!$A:$A,0))&amp;"",""))</f>
        <v/>
      </c>
      <c r="H143" s="17" t="str">
        <f>IF(OR($B143="",$D143=""),"",ROUND(N($D143)*IFERROR(INDEX(Items!$G:$G,MATCH($B143,Items!$A:$A,0)),0),2))</f>
        <v/>
      </c>
    </row>
    <row r="144" spans="1:8" x14ac:dyDescent="0.3">
      <c r="A144" s="15"/>
      <c r="B144" s="13"/>
      <c r="C144" s="13"/>
      <c r="D144" s="13"/>
      <c r="E144" s="13"/>
      <c r="F144" s="13"/>
      <c r="G144" s="16" t="str">
        <f>IF($B144="","",IFERROR(INDEX(Items!$C:$C,MATCH($B144,Items!$A:$A,0))&amp;"",""))</f>
        <v/>
      </c>
      <c r="H144" s="17" t="str">
        <f>IF(OR($B144="",$D144=""),"",ROUND(N($D144)*IFERROR(INDEX(Items!$G:$G,MATCH($B144,Items!$A:$A,0)),0),2))</f>
        <v/>
      </c>
    </row>
    <row r="145" spans="1:8" x14ac:dyDescent="0.3">
      <c r="A145" s="15"/>
      <c r="B145" s="13"/>
      <c r="C145" s="13"/>
      <c r="D145" s="13"/>
      <c r="E145" s="13"/>
      <c r="F145" s="13"/>
      <c r="G145" s="16" t="str">
        <f>IF($B145="","",IFERROR(INDEX(Items!$C:$C,MATCH($B145,Items!$A:$A,0))&amp;"",""))</f>
        <v/>
      </c>
      <c r="H145" s="17" t="str">
        <f>IF(OR($B145="",$D145=""),"",ROUND(N($D145)*IFERROR(INDEX(Items!$G:$G,MATCH($B145,Items!$A:$A,0)),0),2))</f>
        <v/>
      </c>
    </row>
    <row r="146" spans="1:8" x14ac:dyDescent="0.3">
      <c r="A146" s="15"/>
      <c r="B146" s="13"/>
      <c r="C146" s="13"/>
      <c r="D146" s="13"/>
      <c r="E146" s="13"/>
      <c r="F146" s="13"/>
      <c r="G146" s="16" t="str">
        <f>IF($B146="","",IFERROR(INDEX(Items!$C:$C,MATCH($B146,Items!$A:$A,0))&amp;"",""))</f>
        <v/>
      </c>
      <c r="H146" s="17" t="str">
        <f>IF(OR($B146="",$D146=""),"",ROUND(N($D146)*IFERROR(INDEX(Items!$G:$G,MATCH($B146,Items!$A:$A,0)),0),2))</f>
        <v/>
      </c>
    </row>
    <row r="147" spans="1:8" x14ac:dyDescent="0.3">
      <c r="A147" s="15"/>
      <c r="B147" s="13"/>
      <c r="C147" s="13"/>
      <c r="D147" s="13"/>
      <c r="E147" s="13"/>
      <c r="F147" s="13"/>
      <c r="G147" s="16" t="str">
        <f>IF($B147="","",IFERROR(INDEX(Items!$C:$C,MATCH($B147,Items!$A:$A,0))&amp;"",""))</f>
        <v/>
      </c>
      <c r="H147" s="17" t="str">
        <f>IF(OR($B147="",$D147=""),"",ROUND(N($D147)*IFERROR(INDEX(Items!$G:$G,MATCH($B147,Items!$A:$A,0)),0),2))</f>
        <v/>
      </c>
    </row>
    <row r="148" spans="1:8" x14ac:dyDescent="0.3">
      <c r="A148" s="15"/>
      <c r="B148" s="13"/>
      <c r="C148" s="13"/>
      <c r="D148" s="13"/>
      <c r="E148" s="13"/>
      <c r="F148" s="13"/>
      <c r="G148" s="16" t="str">
        <f>IF($B148="","",IFERROR(INDEX(Items!$C:$C,MATCH($B148,Items!$A:$A,0))&amp;"",""))</f>
        <v/>
      </c>
      <c r="H148" s="17" t="str">
        <f>IF(OR($B148="",$D148=""),"",ROUND(N($D148)*IFERROR(INDEX(Items!$G:$G,MATCH($B148,Items!$A:$A,0)),0),2))</f>
        <v/>
      </c>
    </row>
    <row r="149" spans="1:8" x14ac:dyDescent="0.3">
      <c r="A149" s="15"/>
      <c r="B149" s="13"/>
      <c r="C149" s="13"/>
      <c r="D149" s="13"/>
      <c r="E149" s="13"/>
      <c r="F149" s="13"/>
      <c r="G149" s="16" t="str">
        <f>IF($B149="","",IFERROR(INDEX(Items!$C:$C,MATCH($B149,Items!$A:$A,0))&amp;"",""))</f>
        <v/>
      </c>
      <c r="H149" s="17" t="str">
        <f>IF(OR($B149="",$D149=""),"",ROUND(N($D149)*IFERROR(INDEX(Items!$G:$G,MATCH($B149,Items!$A:$A,0)),0),2))</f>
        <v/>
      </c>
    </row>
    <row r="150" spans="1:8" x14ac:dyDescent="0.3">
      <c r="A150" s="15"/>
      <c r="B150" s="13"/>
      <c r="C150" s="13"/>
      <c r="D150" s="13"/>
      <c r="E150" s="13"/>
      <c r="F150" s="13"/>
      <c r="G150" s="16" t="str">
        <f>IF($B150="","",IFERROR(INDEX(Items!$C:$C,MATCH($B150,Items!$A:$A,0))&amp;"",""))</f>
        <v/>
      </c>
      <c r="H150" s="17" t="str">
        <f>IF(OR($B150="",$D150=""),"",ROUND(N($D150)*IFERROR(INDEX(Items!$G:$G,MATCH($B150,Items!$A:$A,0)),0),2))</f>
        <v/>
      </c>
    </row>
    <row r="151" spans="1:8" x14ac:dyDescent="0.3">
      <c r="A151" s="15"/>
      <c r="B151" s="13"/>
      <c r="C151" s="13"/>
      <c r="D151" s="13"/>
      <c r="E151" s="13"/>
      <c r="F151" s="13"/>
      <c r="G151" s="16" t="str">
        <f>IF($B151="","",IFERROR(INDEX(Items!$C:$C,MATCH($B151,Items!$A:$A,0))&amp;"",""))</f>
        <v/>
      </c>
      <c r="H151" s="17" t="str">
        <f>IF(OR($B151="",$D151=""),"",ROUND(N($D151)*IFERROR(INDEX(Items!$G:$G,MATCH($B151,Items!$A:$A,0)),0),2))</f>
        <v/>
      </c>
    </row>
    <row r="152" spans="1:8" x14ac:dyDescent="0.3">
      <c r="A152" s="15"/>
      <c r="B152" s="13"/>
      <c r="C152" s="13"/>
      <c r="D152" s="13"/>
      <c r="E152" s="13"/>
      <c r="F152" s="13"/>
      <c r="G152" s="16" t="str">
        <f>IF($B152="","",IFERROR(INDEX(Items!$C:$C,MATCH($B152,Items!$A:$A,0))&amp;"",""))</f>
        <v/>
      </c>
      <c r="H152" s="17" t="str">
        <f>IF(OR($B152="",$D152=""),"",ROUND(N($D152)*IFERROR(INDEX(Items!$G:$G,MATCH($B152,Items!$A:$A,0)),0),2))</f>
        <v/>
      </c>
    </row>
    <row r="153" spans="1:8" x14ac:dyDescent="0.3">
      <c r="A153" s="15"/>
      <c r="B153" s="13"/>
      <c r="C153" s="13"/>
      <c r="D153" s="13"/>
      <c r="E153" s="13"/>
      <c r="F153" s="13"/>
      <c r="G153" s="16" t="str">
        <f>IF($B153="","",IFERROR(INDEX(Items!$C:$C,MATCH($B153,Items!$A:$A,0))&amp;"",""))</f>
        <v/>
      </c>
      <c r="H153" s="17" t="str">
        <f>IF(OR($B153="",$D153=""),"",ROUND(N($D153)*IFERROR(INDEX(Items!$G:$G,MATCH($B153,Items!$A:$A,0)),0),2))</f>
        <v/>
      </c>
    </row>
    <row r="154" spans="1:8" x14ac:dyDescent="0.3">
      <c r="A154" s="15"/>
      <c r="B154" s="13"/>
      <c r="C154" s="13"/>
      <c r="D154" s="13"/>
      <c r="E154" s="13"/>
      <c r="F154" s="13"/>
      <c r="G154" s="16" t="str">
        <f>IF($B154="","",IFERROR(INDEX(Items!$C:$C,MATCH($B154,Items!$A:$A,0))&amp;"",""))</f>
        <v/>
      </c>
      <c r="H154" s="17" t="str">
        <f>IF(OR($B154="",$D154=""),"",ROUND(N($D154)*IFERROR(INDEX(Items!$G:$G,MATCH($B154,Items!$A:$A,0)),0),2))</f>
        <v/>
      </c>
    </row>
    <row r="155" spans="1:8" x14ac:dyDescent="0.3">
      <c r="A155" s="15"/>
      <c r="B155" s="13"/>
      <c r="C155" s="13"/>
      <c r="D155" s="13"/>
      <c r="E155" s="13"/>
      <c r="F155" s="13"/>
      <c r="G155" s="16" t="str">
        <f>IF($B155="","",IFERROR(INDEX(Items!$C:$C,MATCH($B155,Items!$A:$A,0))&amp;"",""))</f>
        <v/>
      </c>
      <c r="H155" s="17" t="str">
        <f>IF(OR($B155="",$D155=""),"",ROUND(N($D155)*IFERROR(INDEX(Items!$G:$G,MATCH($B155,Items!$A:$A,0)),0),2))</f>
        <v/>
      </c>
    </row>
    <row r="156" spans="1:8" x14ac:dyDescent="0.3">
      <c r="A156" s="15"/>
      <c r="B156" s="13"/>
      <c r="C156" s="13"/>
      <c r="D156" s="13"/>
      <c r="E156" s="13"/>
      <c r="F156" s="13"/>
      <c r="G156" s="16" t="str">
        <f>IF($B156="","",IFERROR(INDEX(Items!$C:$C,MATCH($B156,Items!$A:$A,0))&amp;"",""))</f>
        <v/>
      </c>
      <c r="H156" s="17" t="str">
        <f>IF(OR($B156="",$D156=""),"",ROUND(N($D156)*IFERROR(INDEX(Items!$G:$G,MATCH($B156,Items!$A:$A,0)),0),2))</f>
        <v/>
      </c>
    </row>
    <row r="157" spans="1:8" x14ac:dyDescent="0.3">
      <c r="A157" s="15"/>
      <c r="B157" s="13"/>
      <c r="C157" s="13"/>
      <c r="D157" s="13"/>
      <c r="E157" s="13"/>
      <c r="F157" s="13"/>
      <c r="G157" s="16" t="str">
        <f>IF($B157="","",IFERROR(INDEX(Items!$C:$C,MATCH($B157,Items!$A:$A,0))&amp;"",""))</f>
        <v/>
      </c>
      <c r="H157" s="17" t="str">
        <f>IF(OR($B157="",$D157=""),"",ROUND(N($D157)*IFERROR(INDEX(Items!$G:$G,MATCH($B157,Items!$A:$A,0)),0),2))</f>
        <v/>
      </c>
    </row>
    <row r="158" spans="1:8" x14ac:dyDescent="0.3">
      <c r="A158" s="15"/>
      <c r="B158" s="13"/>
      <c r="C158" s="13"/>
      <c r="D158" s="13"/>
      <c r="E158" s="13"/>
      <c r="F158" s="13"/>
      <c r="G158" s="16" t="str">
        <f>IF($B158="","",IFERROR(INDEX(Items!$C:$C,MATCH($B158,Items!$A:$A,0))&amp;"",""))</f>
        <v/>
      </c>
      <c r="H158" s="17" t="str">
        <f>IF(OR($B158="",$D158=""),"",ROUND(N($D158)*IFERROR(INDEX(Items!$G:$G,MATCH($B158,Items!$A:$A,0)),0),2))</f>
        <v/>
      </c>
    </row>
    <row r="159" spans="1:8" x14ac:dyDescent="0.3">
      <c r="A159" s="15"/>
      <c r="B159" s="13"/>
      <c r="C159" s="13"/>
      <c r="D159" s="13"/>
      <c r="E159" s="13"/>
      <c r="F159" s="13"/>
      <c r="G159" s="16" t="str">
        <f>IF($B159="","",IFERROR(INDEX(Items!$C:$C,MATCH($B159,Items!$A:$A,0))&amp;"",""))</f>
        <v/>
      </c>
      <c r="H159" s="17" t="str">
        <f>IF(OR($B159="",$D159=""),"",ROUND(N($D159)*IFERROR(INDEX(Items!$G:$G,MATCH($B159,Items!$A:$A,0)),0),2))</f>
        <v/>
      </c>
    </row>
    <row r="160" spans="1:8" x14ac:dyDescent="0.3">
      <c r="A160" s="15"/>
      <c r="B160" s="13"/>
      <c r="C160" s="13"/>
      <c r="D160" s="13"/>
      <c r="E160" s="13"/>
      <c r="F160" s="13"/>
      <c r="G160" s="16" t="str">
        <f>IF($B160="","",IFERROR(INDEX(Items!$C:$C,MATCH($B160,Items!$A:$A,0))&amp;"",""))</f>
        <v/>
      </c>
      <c r="H160" s="17" t="str">
        <f>IF(OR($B160="",$D160=""),"",ROUND(N($D160)*IFERROR(INDEX(Items!$G:$G,MATCH($B160,Items!$A:$A,0)),0),2))</f>
        <v/>
      </c>
    </row>
    <row r="161" spans="1:8" x14ac:dyDescent="0.3">
      <c r="A161" s="15"/>
      <c r="B161" s="13"/>
      <c r="C161" s="13"/>
      <c r="D161" s="13"/>
      <c r="E161" s="13"/>
      <c r="F161" s="13"/>
      <c r="G161" s="16" t="str">
        <f>IF($B161="","",IFERROR(INDEX(Items!$C:$C,MATCH($B161,Items!$A:$A,0))&amp;"",""))</f>
        <v/>
      </c>
      <c r="H161" s="17" t="str">
        <f>IF(OR($B161="",$D161=""),"",ROUND(N($D161)*IFERROR(INDEX(Items!$G:$G,MATCH($B161,Items!$A:$A,0)),0),2))</f>
        <v/>
      </c>
    </row>
    <row r="162" spans="1:8" x14ac:dyDescent="0.3">
      <c r="A162" s="15"/>
      <c r="B162" s="13"/>
      <c r="C162" s="13"/>
      <c r="D162" s="13"/>
      <c r="E162" s="13"/>
      <c r="F162" s="13"/>
      <c r="G162" s="16" t="str">
        <f>IF($B162="","",IFERROR(INDEX(Items!$C:$C,MATCH($B162,Items!$A:$A,0))&amp;"",""))</f>
        <v/>
      </c>
      <c r="H162" s="17" t="str">
        <f>IF(OR($B162="",$D162=""),"",ROUND(N($D162)*IFERROR(INDEX(Items!$G:$G,MATCH($B162,Items!$A:$A,0)),0),2))</f>
        <v/>
      </c>
    </row>
    <row r="163" spans="1:8" x14ac:dyDescent="0.3">
      <c r="A163" s="15"/>
      <c r="B163" s="13"/>
      <c r="C163" s="13"/>
      <c r="D163" s="13"/>
      <c r="E163" s="13"/>
      <c r="F163" s="13"/>
      <c r="G163" s="16" t="str">
        <f>IF($B163="","",IFERROR(INDEX(Items!$C:$C,MATCH($B163,Items!$A:$A,0))&amp;"",""))</f>
        <v/>
      </c>
      <c r="H163" s="17" t="str">
        <f>IF(OR($B163="",$D163=""),"",ROUND(N($D163)*IFERROR(INDEX(Items!$G:$G,MATCH($B163,Items!$A:$A,0)),0),2))</f>
        <v/>
      </c>
    </row>
    <row r="164" spans="1:8" x14ac:dyDescent="0.3">
      <c r="A164" s="15"/>
      <c r="B164" s="13"/>
      <c r="C164" s="13"/>
      <c r="D164" s="13"/>
      <c r="E164" s="13"/>
      <c r="F164" s="13"/>
      <c r="G164" s="16" t="str">
        <f>IF($B164="","",IFERROR(INDEX(Items!$C:$C,MATCH($B164,Items!$A:$A,0))&amp;"",""))</f>
        <v/>
      </c>
      <c r="H164" s="17" t="str">
        <f>IF(OR($B164="",$D164=""),"",ROUND(N($D164)*IFERROR(INDEX(Items!$G:$G,MATCH($B164,Items!$A:$A,0)),0),2))</f>
        <v/>
      </c>
    </row>
    <row r="165" spans="1:8" x14ac:dyDescent="0.3">
      <c r="A165" s="15"/>
      <c r="B165" s="13"/>
      <c r="C165" s="13"/>
      <c r="D165" s="13"/>
      <c r="E165" s="13"/>
      <c r="F165" s="13"/>
      <c r="G165" s="16" t="str">
        <f>IF($B165="","",IFERROR(INDEX(Items!$C:$C,MATCH($B165,Items!$A:$A,0))&amp;"",""))</f>
        <v/>
      </c>
      <c r="H165" s="17" t="str">
        <f>IF(OR($B165="",$D165=""),"",ROUND(N($D165)*IFERROR(INDEX(Items!$G:$G,MATCH($B165,Items!$A:$A,0)),0),2))</f>
        <v/>
      </c>
    </row>
    <row r="166" spans="1:8" x14ac:dyDescent="0.3">
      <c r="A166" s="15"/>
      <c r="B166" s="13"/>
      <c r="C166" s="13"/>
      <c r="D166" s="13"/>
      <c r="E166" s="13"/>
      <c r="F166" s="13"/>
      <c r="G166" s="16" t="str">
        <f>IF($B166="","",IFERROR(INDEX(Items!$C:$C,MATCH($B166,Items!$A:$A,0))&amp;"",""))</f>
        <v/>
      </c>
      <c r="H166" s="17" t="str">
        <f>IF(OR($B166="",$D166=""),"",ROUND(N($D166)*IFERROR(INDEX(Items!$G:$G,MATCH($B166,Items!$A:$A,0)),0),2))</f>
        <v/>
      </c>
    </row>
    <row r="167" spans="1:8" x14ac:dyDescent="0.3">
      <c r="A167" s="15"/>
      <c r="B167" s="13"/>
      <c r="C167" s="13"/>
      <c r="D167" s="13"/>
      <c r="E167" s="13"/>
      <c r="F167" s="13"/>
      <c r="G167" s="16" t="str">
        <f>IF($B167="","",IFERROR(INDEX(Items!$C:$C,MATCH($B167,Items!$A:$A,0))&amp;"",""))</f>
        <v/>
      </c>
      <c r="H167" s="17" t="str">
        <f>IF(OR($B167="",$D167=""),"",ROUND(N($D167)*IFERROR(INDEX(Items!$G:$G,MATCH($B167,Items!$A:$A,0)),0),2))</f>
        <v/>
      </c>
    </row>
    <row r="168" spans="1:8" x14ac:dyDescent="0.3">
      <c r="A168" s="15"/>
      <c r="B168" s="13"/>
      <c r="C168" s="13"/>
      <c r="D168" s="13"/>
      <c r="E168" s="13"/>
      <c r="F168" s="13"/>
      <c r="G168" s="16" t="str">
        <f>IF($B168="","",IFERROR(INDEX(Items!$C:$C,MATCH($B168,Items!$A:$A,0))&amp;"",""))</f>
        <v/>
      </c>
      <c r="H168" s="17" t="str">
        <f>IF(OR($B168="",$D168=""),"",ROUND(N($D168)*IFERROR(INDEX(Items!$G:$G,MATCH($B168,Items!$A:$A,0)),0),2))</f>
        <v/>
      </c>
    </row>
    <row r="169" spans="1:8" x14ac:dyDescent="0.3">
      <c r="A169" s="15"/>
      <c r="B169" s="13"/>
      <c r="C169" s="13"/>
      <c r="D169" s="13"/>
      <c r="E169" s="13"/>
      <c r="F169" s="13"/>
      <c r="G169" s="16" t="str">
        <f>IF($B169="","",IFERROR(INDEX(Items!$C:$C,MATCH($B169,Items!$A:$A,0))&amp;"",""))</f>
        <v/>
      </c>
      <c r="H169" s="17" t="str">
        <f>IF(OR($B169="",$D169=""),"",ROUND(N($D169)*IFERROR(INDEX(Items!$G:$G,MATCH($B169,Items!$A:$A,0)),0),2))</f>
        <v/>
      </c>
    </row>
    <row r="170" spans="1:8" x14ac:dyDescent="0.3">
      <c r="A170" s="15"/>
      <c r="B170" s="13"/>
      <c r="C170" s="13"/>
      <c r="D170" s="13"/>
      <c r="E170" s="13"/>
      <c r="F170" s="13"/>
      <c r="G170" s="16" t="str">
        <f>IF($B170="","",IFERROR(INDEX(Items!$C:$C,MATCH($B170,Items!$A:$A,0))&amp;"",""))</f>
        <v/>
      </c>
      <c r="H170" s="17" t="str">
        <f>IF(OR($B170="",$D170=""),"",ROUND(N($D170)*IFERROR(INDEX(Items!$G:$G,MATCH($B170,Items!$A:$A,0)),0),2))</f>
        <v/>
      </c>
    </row>
    <row r="171" spans="1:8" x14ac:dyDescent="0.3">
      <c r="A171" s="15"/>
      <c r="B171" s="13"/>
      <c r="C171" s="13"/>
      <c r="D171" s="13"/>
      <c r="E171" s="13"/>
      <c r="F171" s="13"/>
      <c r="G171" s="16" t="str">
        <f>IF($B171="","",IFERROR(INDEX(Items!$C:$C,MATCH($B171,Items!$A:$A,0))&amp;"",""))</f>
        <v/>
      </c>
      <c r="H171" s="17" t="str">
        <f>IF(OR($B171="",$D171=""),"",ROUND(N($D171)*IFERROR(INDEX(Items!$G:$G,MATCH($B171,Items!$A:$A,0)),0),2))</f>
        <v/>
      </c>
    </row>
    <row r="172" spans="1:8" x14ac:dyDescent="0.3">
      <c r="A172" s="15"/>
      <c r="B172" s="13"/>
      <c r="C172" s="13"/>
      <c r="D172" s="13"/>
      <c r="E172" s="13"/>
      <c r="F172" s="13"/>
      <c r="G172" s="16" t="str">
        <f>IF($B172="","",IFERROR(INDEX(Items!$C:$C,MATCH($B172,Items!$A:$A,0))&amp;"",""))</f>
        <v/>
      </c>
      <c r="H172" s="17" t="str">
        <f>IF(OR($B172="",$D172=""),"",ROUND(N($D172)*IFERROR(INDEX(Items!$G:$G,MATCH($B172,Items!$A:$A,0)),0),2))</f>
        <v/>
      </c>
    </row>
    <row r="173" spans="1:8" x14ac:dyDescent="0.3">
      <c r="A173" s="15"/>
      <c r="B173" s="13"/>
      <c r="C173" s="13"/>
      <c r="D173" s="13"/>
      <c r="E173" s="13"/>
      <c r="F173" s="13"/>
      <c r="G173" s="16" t="str">
        <f>IF($B173="","",IFERROR(INDEX(Items!$C:$C,MATCH($B173,Items!$A:$A,0))&amp;"",""))</f>
        <v/>
      </c>
      <c r="H173" s="17" t="str">
        <f>IF(OR($B173="",$D173=""),"",ROUND(N($D173)*IFERROR(INDEX(Items!$G:$G,MATCH($B173,Items!$A:$A,0)),0),2))</f>
        <v/>
      </c>
    </row>
    <row r="174" spans="1:8" x14ac:dyDescent="0.3">
      <c r="A174" s="15"/>
      <c r="B174" s="13"/>
      <c r="C174" s="13"/>
      <c r="D174" s="13"/>
      <c r="E174" s="13"/>
      <c r="F174" s="13"/>
      <c r="G174" s="16" t="str">
        <f>IF($B174="","",IFERROR(INDEX(Items!$C:$C,MATCH($B174,Items!$A:$A,0))&amp;"",""))</f>
        <v/>
      </c>
      <c r="H174" s="17" t="str">
        <f>IF(OR($B174="",$D174=""),"",ROUND(N($D174)*IFERROR(INDEX(Items!$G:$G,MATCH($B174,Items!$A:$A,0)),0),2))</f>
        <v/>
      </c>
    </row>
    <row r="175" spans="1:8" x14ac:dyDescent="0.3">
      <c r="A175" s="15"/>
      <c r="B175" s="13"/>
      <c r="C175" s="13"/>
      <c r="D175" s="13"/>
      <c r="E175" s="13"/>
      <c r="F175" s="13"/>
      <c r="G175" s="16" t="str">
        <f>IF($B175="","",IFERROR(INDEX(Items!$C:$C,MATCH($B175,Items!$A:$A,0))&amp;"",""))</f>
        <v/>
      </c>
      <c r="H175" s="17" t="str">
        <f>IF(OR($B175="",$D175=""),"",ROUND(N($D175)*IFERROR(INDEX(Items!$G:$G,MATCH($B175,Items!$A:$A,0)),0),2))</f>
        <v/>
      </c>
    </row>
    <row r="176" spans="1:8" x14ac:dyDescent="0.3">
      <c r="A176" s="15"/>
      <c r="B176" s="13"/>
      <c r="C176" s="13"/>
      <c r="D176" s="13"/>
      <c r="E176" s="13"/>
      <c r="F176" s="13"/>
      <c r="G176" s="16" t="str">
        <f>IF($B176="","",IFERROR(INDEX(Items!$C:$C,MATCH($B176,Items!$A:$A,0))&amp;"",""))</f>
        <v/>
      </c>
      <c r="H176" s="17" t="str">
        <f>IF(OR($B176="",$D176=""),"",ROUND(N($D176)*IFERROR(INDEX(Items!$G:$G,MATCH($B176,Items!$A:$A,0)),0),2))</f>
        <v/>
      </c>
    </row>
    <row r="177" spans="1:8" x14ac:dyDescent="0.3">
      <c r="A177" s="15"/>
      <c r="B177" s="13"/>
      <c r="C177" s="13"/>
      <c r="D177" s="13"/>
      <c r="E177" s="13"/>
      <c r="F177" s="13"/>
      <c r="G177" s="16" t="str">
        <f>IF($B177="","",IFERROR(INDEX(Items!$C:$C,MATCH($B177,Items!$A:$A,0))&amp;"",""))</f>
        <v/>
      </c>
      <c r="H177" s="17" t="str">
        <f>IF(OR($B177="",$D177=""),"",ROUND(N($D177)*IFERROR(INDEX(Items!$G:$G,MATCH($B177,Items!$A:$A,0)),0),2))</f>
        <v/>
      </c>
    </row>
    <row r="178" spans="1:8" x14ac:dyDescent="0.3">
      <c r="A178" s="15"/>
      <c r="B178" s="13"/>
      <c r="C178" s="13"/>
      <c r="D178" s="13"/>
      <c r="E178" s="13"/>
      <c r="F178" s="13"/>
      <c r="G178" s="16" t="str">
        <f>IF($B178="","",IFERROR(INDEX(Items!$C:$C,MATCH($B178,Items!$A:$A,0))&amp;"",""))</f>
        <v/>
      </c>
      <c r="H178" s="17" t="str">
        <f>IF(OR($B178="",$D178=""),"",ROUND(N($D178)*IFERROR(INDEX(Items!$G:$G,MATCH($B178,Items!$A:$A,0)),0),2))</f>
        <v/>
      </c>
    </row>
    <row r="179" spans="1:8" x14ac:dyDescent="0.3">
      <c r="A179" s="15"/>
      <c r="B179" s="13"/>
      <c r="C179" s="13"/>
      <c r="D179" s="13"/>
      <c r="E179" s="13"/>
      <c r="F179" s="13"/>
      <c r="G179" s="16" t="str">
        <f>IF($B179="","",IFERROR(INDEX(Items!$C:$C,MATCH($B179,Items!$A:$A,0))&amp;"",""))</f>
        <v/>
      </c>
      <c r="H179" s="17" t="str">
        <f>IF(OR($B179="",$D179=""),"",ROUND(N($D179)*IFERROR(INDEX(Items!$G:$G,MATCH($B179,Items!$A:$A,0)),0),2))</f>
        <v/>
      </c>
    </row>
    <row r="180" spans="1:8" x14ac:dyDescent="0.3">
      <c r="A180" s="15"/>
      <c r="B180" s="13"/>
      <c r="C180" s="13"/>
      <c r="D180" s="13"/>
      <c r="E180" s="13"/>
      <c r="F180" s="13"/>
      <c r="G180" s="16" t="str">
        <f>IF($B180="","",IFERROR(INDEX(Items!$C:$C,MATCH($B180,Items!$A:$A,0))&amp;"",""))</f>
        <v/>
      </c>
      <c r="H180" s="17" t="str">
        <f>IF(OR($B180="",$D180=""),"",ROUND(N($D180)*IFERROR(INDEX(Items!$G:$G,MATCH($B180,Items!$A:$A,0)),0),2))</f>
        <v/>
      </c>
    </row>
    <row r="181" spans="1:8" x14ac:dyDescent="0.3">
      <c r="A181" s="15"/>
      <c r="B181" s="13"/>
      <c r="C181" s="13"/>
      <c r="D181" s="13"/>
      <c r="E181" s="13"/>
      <c r="F181" s="13"/>
      <c r="G181" s="16" t="str">
        <f>IF($B181="","",IFERROR(INDEX(Items!$C:$C,MATCH($B181,Items!$A:$A,0))&amp;"",""))</f>
        <v/>
      </c>
      <c r="H181" s="17" t="str">
        <f>IF(OR($B181="",$D181=""),"",ROUND(N($D181)*IFERROR(INDEX(Items!$G:$G,MATCH($B181,Items!$A:$A,0)),0),2))</f>
        <v/>
      </c>
    </row>
    <row r="182" spans="1:8" x14ac:dyDescent="0.3">
      <c r="A182" s="15"/>
      <c r="B182" s="13"/>
      <c r="C182" s="13"/>
      <c r="D182" s="13"/>
      <c r="E182" s="13"/>
      <c r="F182" s="13"/>
      <c r="G182" s="16" t="str">
        <f>IF($B182="","",IFERROR(INDEX(Items!$C:$C,MATCH($B182,Items!$A:$A,0))&amp;"",""))</f>
        <v/>
      </c>
      <c r="H182" s="17" t="str">
        <f>IF(OR($B182="",$D182=""),"",ROUND(N($D182)*IFERROR(INDEX(Items!$G:$G,MATCH($B182,Items!$A:$A,0)),0),2))</f>
        <v/>
      </c>
    </row>
    <row r="183" spans="1:8" x14ac:dyDescent="0.3">
      <c r="A183" s="15"/>
      <c r="B183" s="13"/>
      <c r="C183" s="13"/>
      <c r="D183" s="13"/>
      <c r="E183" s="13"/>
      <c r="F183" s="13"/>
      <c r="G183" s="16" t="str">
        <f>IF($B183="","",IFERROR(INDEX(Items!$C:$C,MATCH($B183,Items!$A:$A,0))&amp;"",""))</f>
        <v/>
      </c>
      <c r="H183" s="17" t="str">
        <f>IF(OR($B183="",$D183=""),"",ROUND(N($D183)*IFERROR(INDEX(Items!$G:$G,MATCH($B183,Items!$A:$A,0)),0),2))</f>
        <v/>
      </c>
    </row>
    <row r="184" spans="1:8" x14ac:dyDescent="0.3">
      <c r="A184" s="15"/>
      <c r="B184" s="13"/>
      <c r="C184" s="13"/>
      <c r="D184" s="13"/>
      <c r="E184" s="13"/>
      <c r="F184" s="13"/>
      <c r="G184" s="16" t="str">
        <f>IF($B184="","",IFERROR(INDEX(Items!$C:$C,MATCH($B184,Items!$A:$A,0))&amp;"",""))</f>
        <v/>
      </c>
      <c r="H184" s="17" t="str">
        <f>IF(OR($B184="",$D184=""),"",ROUND(N($D184)*IFERROR(INDEX(Items!$G:$G,MATCH($B184,Items!$A:$A,0)),0),2))</f>
        <v/>
      </c>
    </row>
    <row r="185" spans="1:8" x14ac:dyDescent="0.3">
      <c r="A185" s="15"/>
      <c r="B185" s="13"/>
      <c r="C185" s="13"/>
      <c r="D185" s="13"/>
      <c r="E185" s="13"/>
      <c r="F185" s="13"/>
      <c r="G185" s="16" t="str">
        <f>IF($B185="","",IFERROR(INDEX(Items!$C:$C,MATCH($B185,Items!$A:$A,0))&amp;"",""))</f>
        <v/>
      </c>
      <c r="H185" s="17" t="str">
        <f>IF(OR($B185="",$D185=""),"",ROUND(N($D185)*IFERROR(INDEX(Items!$G:$G,MATCH($B185,Items!$A:$A,0)),0),2))</f>
        <v/>
      </c>
    </row>
    <row r="186" spans="1:8" x14ac:dyDescent="0.3">
      <c r="A186" s="15"/>
      <c r="B186" s="13"/>
      <c r="C186" s="13"/>
      <c r="D186" s="13"/>
      <c r="E186" s="13"/>
      <c r="F186" s="13"/>
      <c r="G186" s="16" t="str">
        <f>IF($B186="","",IFERROR(INDEX(Items!$C:$C,MATCH($B186,Items!$A:$A,0))&amp;"",""))</f>
        <v/>
      </c>
      <c r="H186" s="17" t="str">
        <f>IF(OR($B186="",$D186=""),"",ROUND(N($D186)*IFERROR(INDEX(Items!$G:$G,MATCH($B186,Items!$A:$A,0)),0),2))</f>
        <v/>
      </c>
    </row>
    <row r="187" spans="1:8" x14ac:dyDescent="0.3">
      <c r="A187" s="15"/>
      <c r="B187" s="13"/>
      <c r="C187" s="13"/>
      <c r="D187" s="13"/>
      <c r="E187" s="13"/>
      <c r="F187" s="13"/>
      <c r="G187" s="16" t="str">
        <f>IF($B187="","",IFERROR(INDEX(Items!$C:$C,MATCH($B187,Items!$A:$A,0))&amp;"",""))</f>
        <v/>
      </c>
      <c r="H187" s="17" t="str">
        <f>IF(OR($B187="",$D187=""),"",ROUND(N($D187)*IFERROR(INDEX(Items!$G:$G,MATCH($B187,Items!$A:$A,0)),0),2))</f>
        <v/>
      </c>
    </row>
    <row r="188" spans="1:8" x14ac:dyDescent="0.3">
      <c r="A188" s="15"/>
      <c r="B188" s="13"/>
      <c r="C188" s="13"/>
      <c r="D188" s="13"/>
      <c r="E188" s="13"/>
      <c r="F188" s="13"/>
      <c r="G188" s="16" t="str">
        <f>IF($B188="","",IFERROR(INDEX(Items!$C:$C,MATCH($B188,Items!$A:$A,0))&amp;"",""))</f>
        <v/>
      </c>
      <c r="H188" s="17" t="str">
        <f>IF(OR($B188="",$D188=""),"",ROUND(N($D188)*IFERROR(INDEX(Items!$G:$G,MATCH($B188,Items!$A:$A,0)),0),2))</f>
        <v/>
      </c>
    </row>
    <row r="189" spans="1:8" x14ac:dyDescent="0.3">
      <c r="A189" s="15"/>
      <c r="B189" s="13"/>
      <c r="C189" s="13"/>
      <c r="D189" s="13"/>
      <c r="E189" s="13"/>
      <c r="F189" s="13"/>
      <c r="G189" s="16" t="str">
        <f>IF($B189="","",IFERROR(INDEX(Items!$C:$C,MATCH($B189,Items!$A:$A,0))&amp;"",""))</f>
        <v/>
      </c>
      <c r="H189" s="17" t="str">
        <f>IF(OR($B189="",$D189=""),"",ROUND(N($D189)*IFERROR(INDEX(Items!$G:$G,MATCH($B189,Items!$A:$A,0)),0),2))</f>
        <v/>
      </c>
    </row>
    <row r="190" spans="1:8" x14ac:dyDescent="0.3">
      <c r="A190" s="15"/>
      <c r="B190" s="13"/>
      <c r="C190" s="13"/>
      <c r="D190" s="13"/>
      <c r="E190" s="13"/>
      <c r="F190" s="13"/>
      <c r="G190" s="16" t="str">
        <f>IF($B190="","",IFERROR(INDEX(Items!$C:$C,MATCH($B190,Items!$A:$A,0))&amp;"",""))</f>
        <v/>
      </c>
      <c r="H190" s="17" t="str">
        <f>IF(OR($B190="",$D190=""),"",ROUND(N($D190)*IFERROR(INDEX(Items!$G:$G,MATCH($B190,Items!$A:$A,0)),0),2))</f>
        <v/>
      </c>
    </row>
    <row r="191" spans="1:8" x14ac:dyDescent="0.3">
      <c r="A191" s="15"/>
      <c r="B191" s="13"/>
      <c r="C191" s="13"/>
      <c r="D191" s="13"/>
      <c r="E191" s="13"/>
      <c r="F191" s="13"/>
      <c r="G191" s="16" t="str">
        <f>IF($B191="","",IFERROR(INDEX(Items!$C:$C,MATCH($B191,Items!$A:$A,0))&amp;"",""))</f>
        <v/>
      </c>
      <c r="H191" s="17" t="str">
        <f>IF(OR($B191="",$D191=""),"",ROUND(N($D191)*IFERROR(INDEX(Items!$G:$G,MATCH($B191,Items!$A:$A,0)),0),2))</f>
        <v/>
      </c>
    </row>
    <row r="192" spans="1:8" x14ac:dyDescent="0.3">
      <c r="A192" s="15"/>
      <c r="B192" s="13"/>
      <c r="C192" s="13"/>
      <c r="D192" s="13"/>
      <c r="E192" s="13"/>
      <c r="F192" s="13"/>
      <c r="G192" s="16" t="str">
        <f>IF($B192="","",IFERROR(INDEX(Items!$C:$C,MATCH($B192,Items!$A:$A,0))&amp;"",""))</f>
        <v/>
      </c>
      <c r="H192" s="17" t="str">
        <f>IF(OR($B192="",$D192=""),"",ROUND(N($D192)*IFERROR(INDEX(Items!$G:$G,MATCH($B192,Items!$A:$A,0)),0),2))</f>
        <v/>
      </c>
    </row>
    <row r="193" spans="1:8" x14ac:dyDescent="0.3">
      <c r="A193" s="15"/>
      <c r="B193" s="13"/>
      <c r="C193" s="13"/>
      <c r="D193" s="13"/>
      <c r="E193" s="13"/>
      <c r="F193" s="13"/>
      <c r="G193" s="16" t="str">
        <f>IF($B193="","",IFERROR(INDEX(Items!$C:$C,MATCH($B193,Items!$A:$A,0))&amp;"",""))</f>
        <v/>
      </c>
      <c r="H193" s="17" t="str">
        <f>IF(OR($B193="",$D193=""),"",ROUND(N($D193)*IFERROR(INDEX(Items!$G:$G,MATCH($B193,Items!$A:$A,0)),0),2))</f>
        <v/>
      </c>
    </row>
    <row r="194" spans="1:8" x14ac:dyDescent="0.3">
      <c r="A194" s="15"/>
      <c r="B194" s="13"/>
      <c r="C194" s="13"/>
      <c r="D194" s="13"/>
      <c r="E194" s="13"/>
      <c r="F194" s="13"/>
      <c r="G194" s="16" t="str">
        <f>IF($B194="","",IFERROR(INDEX(Items!$C:$C,MATCH($B194,Items!$A:$A,0))&amp;"",""))</f>
        <v/>
      </c>
      <c r="H194" s="17" t="str">
        <f>IF(OR($B194="",$D194=""),"",ROUND(N($D194)*IFERROR(INDEX(Items!$G:$G,MATCH($B194,Items!$A:$A,0)),0),2))</f>
        <v/>
      </c>
    </row>
    <row r="195" spans="1:8" x14ac:dyDescent="0.3">
      <c r="A195" s="15"/>
      <c r="B195" s="13"/>
      <c r="C195" s="13"/>
      <c r="D195" s="13"/>
      <c r="E195" s="13"/>
      <c r="F195" s="13"/>
      <c r="G195" s="16" t="str">
        <f>IF($B195="","",IFERROR(INDEX(Items!$C:$C,MATCH($B195,Items!$A:$A,0))&amp;"",""))</f>
        <v/>
      </c>
      <c r="H195" s="17" t="str">
        <f>IF(OR($B195="",$D195=""),"",ROUND(N($D195)*IFERROR(INDEX(Items!$G:$G,MATCH($B195,Items!$A:$A,0)),0),2))</f>
        <v/>
      </c>
    </row>
    <row r="196" spans="1:8" x14ac:dyDescent="0.3">
      <c r="A196" s="15"/>
      <c r="B196" s="13"/>
      <c r="C196" s="13"/>
      <c r="D196" s="13"/>
      <c r="E196" s="13"/>
      <c r="F196" s="13"/>
      <c r="G196" s="16" t="str">
        <f>IF($B196="","",IFERROR(INDEX(Items!$C:$C,MATCH($B196,Items!$A:$A,0))&amp;"",""))</f>
        <v/>
      </c>
      <c r="H196" s="17" t="str">
        <f>IF(OR($B196="",$D196=""),"",ROUND(N($D196)*IFERROR(INDEX(Items!$G:$G,MATCH($B196,Items!$A:$A,0)),0),2))</f>
        <v/>
      </c>
    </row>
    <row r="197" spans="1:8" x14ac:dyDescent="0.3">
      <c r="A197" s="15"/>
      <c r="B197" s="13"/>
      <c r="C197" s="13"/>
      <c r="D197" s="13"/>
      <c r="E197" s="13"/>
      <c r="F197" s="13"/>
      <c r="G197" s="16" t="str">
        <f>IF($B197="","",IFERROR(INDEX(Items!$C:$C,MATCH($B197,Items!$A:$A,0))&amp;"",""))</f>
        <v/>
      </c>
      <c r="H197" s="17" t="str">
        <f>IF(OR($B197="",$D197=""),"",ROUND(N($D197)*IFERROR(INDEX(Items!$G:$G,MATCH($B197,Items!$A:$A,0)),0),2))</f>
        <v/>
      </c>
    </row>
    <row r="198" spans="1:8" x14ac:dyDescent="0.3">
      <c r="A198" s="15"/>
      <c r="B198" s="13"/>
      <c r="C198" s="13"/>
      <c r="D198" s="13"/>
      <c r="E198" s="13"/>
      <c r="F198" s="13"/>
      <c r="G198" s="16" t="str">
        <f>IF($B198="","",IFERROR(INDEX(Items!$C:$C,MATCH($B198,Items!$A:$A,0))&amp;"",""))</f>
        <v/>
      </c>
      <c r="H198" s="17" t="str">
        <f>IF(OR($B198="",$D198=""),"",ROUND(N($D198)*IFERROR(INDEX(Items!$G:$G,MATCH($B198,Items!$A:$A,0)),0),2))</f>
        <v/>
      </c>
    </row>
    <row r="199" spans="1:8" x14ac:dyDescent="0.3">
      <c r="A199" s="15"/>
      <c r="B199" s="13"/>
      <c r="C199" s="13"/>
      <c r="D199" s="13"/>
      <c r="E199" s="13"/>
      <c r="F199" s="13"/>
      <c r="G199" s="16" t="str">
        <f>IF($B199="","",IFERROR(INDEX(Items!$C:$C,MATCH($B199,Items!$A:$A,0))&amp;"",""))</f>
        <v/>
      </c>
      <c r="H199" s="17" t="str">
        <f>IF(OR($B199="",$D199=""),"",ROUND(N($D199)*IFERROR(INDEX(Items!$G:$G,MATCH($B199,Items!$A:$A,0)),0),2))</f>
        <v/>
      </c>
    </row>
    <row r="200" spans="1:8" x14ac:dyDescent="0.3">
      <c r="A200" s="15"/>
      <c r="B200" s="13"/>
      <c r="C200" s="13"/>
      <c r="D200" s="13"/>
      <c r="E200" s="13"/>
      <c r="F200" s="13"/>
      <c r="G200" s="16" t="str">
        <f>IF($B200="","",IFERROR(INDEX(Items!$C:$C,MATCH($B200,Items!$A:$A,0))&amp;"",""))</f>
        <v/>
      </c>
      <c r="H200" s="17" t="str">
        <f>IF(OR($B200="",$D200=""),"",ROUND(N($D200)*IFERROR(INDEX(Items!$G:$G,MATCH($B200,Items!$A:$A,0)),0),2))</f>
        <v/>
      </c>
    </row>
    <row r="201" spans="1:8" x14ac:dyDescent="0.3">
      <c r="A201" s="15"/>
      <c r="B201" s="13"/>
      <c r="C201" s="13"/>
      <c r="D201" s="13"/>
      <c r="E201" s="13"/>
      <c r="F201" s="13"/>
      <c r="G201" s="16" t="str">
        <f>IF($B201="","",IFERROR(INDEX(Items!$C:$C,MATCH($B201,Items!$A:$A,0))&amp;"",""))</f>
        <v/>
      </c>
      <c r="H201" s="17" t="str">
        <f>IF(OR($B201="",$D201=""),"",ROUND(N($D201)*IFERROR(INDEX(Items!$G:$G,MATCH($B201,Items!$A:$A,0)),0),2))</f>
        <v/>
      </c>
    </row>
    <row r="202" spans="1:8" x14ac:dyDescent="0.3">
      <c r="A202" s="15"/>
      <c r="B202" s="13"/>
      <c r="C202" s="13"/>
      <c r="D202" s="13"/>
      <c r="E202" s="13"/>
      <c r="F202" s="13"/>
      <c r="G202" s="16" t="str">
        <f>IF($B202="","",IFERROR(INDEX(Items!$C:$C,MATCH($B202,Items!$A:$A,0))&amp;"",""))</f>
        <v/>
      </c>
      <c r="H202" s="17" t="str">
        <f>IF(OR($B202="",$D202=""),"",ROUND(N($D202)*IFERROR(INDEX(Items!$G:$G,MATCH($B202,Items!$A:$A,0)),0),2))</f>
        <v/>
      </c>
    </row>
    <row r="203" spans="1:8" x14ac:dyDescent="0.3">
      <c r="A203" s="15"/>
      <c r="B203" s="13"/>
      <c r="C203" s="13"/>
      <c r="D203" s="13"/>
      <c r="E203" s="13"/>
      <c r="F203" s="13"/>
      <c r="G203" s="16" t="str">
        <f>IF($B203="","",IFERROR(INDEX(Items!$C:$C,MATCH($B203,Items!$A:$A,0))&amp;"",""))</f>
        <v/>
      </c>
      <c r="H203" s="17" t="str">
        <f>IF(OR($B203="",$D203=""),"",ROUND(N($D203)*IFERROR(INDEX(Items!$G:$G,MATCH($B203,Items!$A:$A,0)),0),2))</f>
        <v/>
      </c>
    </row>
    <row r="204" spans="1:8" x14ac:dyDescent="0.3">
      <c r="A204" s="15"/>
      <c r="B204" s="13"/>
      <c r="C204" s="13"/>
      <c r="D204" s="13"/>
      <c r="E204" s="13"/>
      <c r="F204" s="13"/>
      <c r="G204" s="16" t="str">
        <f>IF($B204="","",IFERROR(INDEX(Items!$C:$C,MATCH($B204,Items!$A:$A,0))&amp;"",""))</f>
        <v/>
      </c>
      <c r="H204" s="17" t="str">
        <f>IF(OR($B204="",$D204=""),"",ROUND(N($D204)*IFERROR(INDEX(Items!$G:$G,MATCH($B204,Items!$A:$A,0)),0),2))</f>
        <v/>
      </c>
    </row>
    <row r="205" spans="1:8" x14ac:dyDescent="0.3">
      <c r="A205" s="15"/>
      <c r="B205" s="13"/>
      <c r="C205" s="13"/>
      <c r="D205" s="13"/>
      <c r="E205" s="13"/>
      <c r="F205" s="13"/>
      <c r="G205" s="16" t="str">
        <f>IF($B205="","",IFERROR(INDEX(Items!$C:$C,MATCH($B205,Items!$A:$A,0))&amp;"",""))</f>
        <v/>
      </c>
      <c r="H205" s="17" t="str">
        <f>IF(OR($B205="",$D205=""),"",ROUND(N($D205)*IFERROR(INDEX(Items!$G:$G,MATCH($B205,Items!$A:$A,0)),0),2))</f>
        <v/>
      </c>
    </row>
    <row r="206" spans="1:8" x14ac:dyDescent="0.3">
      <c r="A206" s="15"/>
      <c r="B206" s="13"/>
      <c r="C206" s="13"/>
      <c r="D206" s="13"/>
      <c r="E206" s="13"/>
      <c r="F206" s="13"/>
      <c r="G206" s="16" t="str">
        <f>IF($B206="","",IFERROR(INDEX(Items!$C:$C,MATCH($B206,Items!$A:$A,0))&amp;"",""))</f>
        <v/>
      </c>
      <c r="H206" s="17" t="str">
        <f>IF(OR($B206="",$D206=""),"",ROUND(N($D206)*IFERROR(INDEX(Items!$G:$G,MATCH($B206,Items!$A:$A,0)),0),2))</f>
        <v/>
      </c>
    </row>
    <row r="207" spans="1:8" x14ac:dyDescent="0.3">
      <c r="A207" s="15"/>
      <c r="B207" s="13"/>
      <c r="C207" s="13"/>
      <c r="D207" s="13"/>
      <c r="E207" s="13"/>
      <c r="F207" s="13"/>
      <c r="G207" s="16" t="str">
        <f>IF($B207="","",IFERROR(INDEX(Items!$C:$C,MATCH($B207,Items!$A:$A,0))&amp;"",""))</f>
        <v/>
      </c>
      <c r="H207" s="17" t="str">
        <f>IF(OR($B207="",$D207=""),"",ROUND(N($D207)*IFERROR(INDEX(Items!$G:$G,MATCH($B207,Items!$A:$A,0)),0),2))</f>
        <v/>
      </c>
    </row>
    <row r="208" spans="1:8" x14ac:dyDescent="0.3">
      <c r="A208" s="15"/>
      <c r="B208" s="13"/>
      <c r="C208" s="13"/>
      <c r="D208" s="13"/>
      <c r="E208" s="13"/>
      <c r="F208" s="13"/>
      <c r="G208" s="16" t="str">
        <f>IF($B208="","",IFERROR(INDEX(Items!$C:$C,MATCH($B208,Items!$A:$A,0))&amp;"",""))</f>
        <v/>
      </c>
      <c r="H208" s="17" t="str">
        <f>IF(OR($B208="",$D208=""),"",ROUND(N($D208)*IFERROR(INDEX(Items!$G:$G,MATCH($B208,Items!$A:$A,0)),0),2))</f>
        <v/>
      </c>
    </row>
    <row r="209" spans="1:8" x14ac:dyDescent="0.3">
      <c r="A209" s="15"/>
      <c r="B209" s="13"/>
      <c r="C209" s="13"/>
      <c r="D209" s="13"/>
      <c r="E209" s="13"/>
      <c r="F209" s="13"/>
      <c r="G209" s="16" t="str">
        <f>IF($B209="","",IFERROR(INDEX(Items!$C:$C,MATCH($B209,Items!$A:$A,0))&amp;"",""))</f>
        <v/>
      </c>
      <c r="H209" s="17" t="str">
        <f>IF(OR($B209="",$D209=""),"",ROUND(N($D209)*IFERROR(INDEX(Items!$G:$G,MATCH($B209,Items!$A:$A,0)),0),2))</f>
        <v/>
      </c>
    </row>
    <row r="210" spans="1:8" x14ac:dyDescent="0.3">
      <c r="A210" s="15"/>
      <c r="B210" s="13"/>
      <c r="C210" s="13"/>
      <c r="D210" s="13"/>
      <c r="E210" s="13"/>
      <c r="F210" s="13"/>
      <c r="G210" s="16" t="str">
        <f>IF($B210="","",IFERROR(INDEX(Items!$C:$C,MATCH($B210,Items!$A:$A,0))&amp;"",""))</f>
        <v/>
      </c>
      <c r="H210" s="17" t="str">
        <f>IF(OR($B210="",$D210=""),"",ROUND(N($D210)*IFERROR(INDEX(Items!$G:$G,MATCH($B210,Items!$A:$A,0)),0),2))</f>
        <v/>
      </c>
    </row>
    <row r="211" spans="1:8" x14ac:dyDescent="0.3">
      <c r="A211" s="15"/>
      <c r="B211" s="13"/>
      <c r="C211" s="13"/>
      <c r="D211" s="13"/>
      <c r="E211" s="13"/>
      <c r="F211" s="13"/>
      <c r="G211" s="16" t="str">
        <f>IF($B211="","",IFERROR(INDEX(Items!$C:$C,MATCH($B211,Items!$A:$A,0))&amp;"",""))</f>
        <v/>
      </c>
      <c r="H211" s="17" t="str">
        <f>IF(OR($B211="",$D211=""),"",ROUND(N($D211)*IFERROR(INDEX(Items!$G:$G,MATCH($B211,Items!$A:$A,0)),0),2))</f>
        <v/>
      </c>
    </row>
    <row r="212" spans="1:8" x14ac:dyDescent="0.3">
      <c r="A212" s="15"/>
      <c r="B212" s="13"/>
      <c r="C212" s="13"/>
      <c r="D212" s="13"/>
      <c r="E212" s="13"/>
      <c r="F212" s="13"/>
      <c r="G212" s="16" t="str">
        <f>IF($B212="","",IFERROR(INDEX(Items!$C:$C,MATCH($B212,Items!$A:$A,0))&amp;"",""))</f>
        <v/>
      </c>
      <c r="H212" s="17" t="str">
        <f>IF(OR($B212="",$D212=""),"",ROUND(N($D212)*IFERROR(INDEX(Items!$G:$G,MATCH($B212,Items!$A:$A,0)),0),2))</f>
        <v/>
      </c>
    </row>
    <row r="213" spans="1:8" x14ac:dyDescent="0.3">
      <c r="A213" s="15"/>
      <c r="B213" s="13"/>
      <c r="C213" s="13"/>
      <c r="D213" s="13"/>
      <c r="E213" s="13"/>
      <c r="F213" s="13"/>
      <c r="G213" s="16" t="str">
        <f>IF($B213="","",IFERROR(INDEX(Items!$C:$C,MATCH($B213,Items!$A:$A,0))&amp;"",""))</f>
        <v/>
      </c>
      <c r="H213" s="17" t="str">
        <f>IF(OR($B213="",$D213=""),"",ROUND(N($D213)*IFERROR(INDEX(Items!$G:$G,MATCH($B213,Items!$A:$A,0)),0),2))</f>
        <v/>
      </c>
    </row>
    <row r="214" spans="1:8" x14ac:dyDescent="0.3">
      <c r="A214" s="15"/>
      <c r="B214" s="13"/>
      <c r="C214" s="13"/>
      <c r="D214" s="13"/>
      <c r="E214" s="13"/>
      <c r="F214" s="13"/>
      <c r="G214" s="16" t="str">
        <f>IF($B214="","",IFERROR(INDEX(Items!$C:$C,MATCH($B214,Items!$A:$A,0))&amp;"",""))</f>
        <v/>
      </c>
      <c r="H214" s="17" t="str">
        <f>IF(OR($B214="",$D214=""),"",ROUND(N($D214)*IFERROR(INDEX(Items!$G:$G,MATCH($B214,Items!$A:$A,0)),0),2))</f>
        <v/>
      </c>
    </row>
    <row r="215" spans="1:8" x14ac:dyDescent="0.3">
      <c r="A215" s="15"/>
      <c r="B215" s="13"/>
      <c r="C215" s="13"/>
      <c r="D215" s="13"/>
      <c r="E215" s="13"/>
      <c r="F215" s="13"/>
      <c r="G215" s="16" t="str">
        <f>IF($B215="","",IFERROR(INDEX(Items!$C:$C,MATCH($B215,Items!$A:$A,0))&amp;"",""))</f>
        <v/>
      </c>
      <c r="H215" s="17" t="str">
        <f>IF(OR($B215="",$D215=""),"",ROUND(N($D215)*IFERROR(INDEX(Items!$G:$G,MATCH($B215,Items!$A:$A,0)),0),2))</f>
        <v/>
      </c>
    </row>
    <row r="216" spans="1:8" x14ac:dyDescent="0.3">
      <c r="A216" s="15"/>
      <c r="B216" s="13"/>
      <c r="C216" s="13"/>
      <c r="D216" s="13"/>
      <c r="E216" s="13"/>
      <c r="F216" s="13"/>
      <c r="G216" s="16" t="str">
        <f>IF($B216="","",IFERROR(INDEX(Items!$C:$C,MATCH($B216,Items!$A:$A,0))&amp;"",""))</f>
        <v/>
      </c>
      <c r="H216" s="17" t="str">
        <f>IF(OR($B216="",$D216=""),"",ROUND(N($D216)*IFERROR(INDEX(Items!$G:$G,MATCH($B216,Items!$A:$A,0)),0),2))</f>
        <v/>
      </c>
    </row>
    <row r="217" spans="1:8" x14ac:dyDescent="0.3">
      <c r="A217" s="15"/>
      <c r="B217" s="13"/>
      <c r="C217" s="13"/>
      <c r="D217" s="13"/>
      <c r="E217" s="13"/>
      <c r="F217" s="13"/>
      <c r="G217" s="16" t="str">
        <f>IF($B217="","",IFERROR(INDEX(Items!$C:$C,MATCH($B217,Items!$A:$A,0))&amp;"",""))</f>
        <v/>
      </c>
      <c r="H217" s="17" t="str">
        <f>IF(OR($B217="",$D217=""),"",ROUND(N($D217)*IFERROR(INDEX(Items!$G:$G,MATCH($B217,Items!$A:$A,0)),0),2))</f>
        <v/>
      </c>
    </row>
    <row r="218" spans="1:8" x14ac:dyDescent="0.3">
      <c r="A218" s="15"/>
      <c r="B218" s="13"/>
      <c r="C218" s="13"/>
      <c r="D218" s="13"/>
      <c r="E218" s="13"/>
      <c r="F218" s="13"/>
      <c r="G218" s="16" t="str">
        <f>IF($B218="","",IFERROR(INDEX(Items!$C:$C,MATCH($B218,Items!$A:$A,0))&amp;"",""))</f>
        <v/>
      </c>
      <c r="H218" s="17" t="str">
        <f>IF(OR($B218="",$D218=""),"",ROUND(N($D218)*IFERROR(INDEX(Items!$G:$G,MATCH($B218,Items!$A:$A,0)),0),2))</f>
        <v/>
      </c>
    </row>
    <row r="219" spans="1:8" x14ac:dyDescent="0.3">
      <c r="A219" s="15"/>
      <c r="B219" s="13"/>
      <c r="C219" s="13"/>
      <c r="D219" s="13"/>
      <c r="E219" s="13"/>
      <c r="F219" s="13"/>
      <c r="G219" s="16" t="str">
        <f>IF($B219="","",IFERROR(INDEX(Items!$C:$C,MATCH($B219,Items!$A:$A,0))&amp;"",""))</f>
        <v/>
      </c>
      <c r="H219" s="17" t="str">
        <f>IF(OR($B219="",$D219=""),"",ROUND(N($D219)*IFERROR(INDEX(Items!$G:$G,MATCH($B219,Items!$A:$A,0)),0),2))</f>
        <v/>
      </c>
    </row>
    <row r="220" spans="1:8" x14ac:dyDescent="0.3">
      <c r="A220" s="15"/>
      <c r="B220" s="13"/>
      <c r="C220" s="13"/>
      <c r="D220" s="13"/>
      <c r="E220" s="13"/>
      <c r="F220" s="13"/>
      <c r="G220" s="16" t="str">
        <f>IF($B220="","",IFERROR(INDEX(Items!$C:$C,MATCH($B220,Items!$A:$A,0))&amp;"",""))</f>
        <v/>
      </c>
      <c r="H220" s="17" t="str">
        <f>IF(OR($B220="",$D220=""),"",ROUND(N($D220)*IFERROR(INDEX(Items!$G:$G,MATCH($B220,Items!$A:$A,0)),0),2))</f>
        <v/>
      </c>
    </row>
    <row r="221" spans="1:8" x14ac:dyDescent="0.3">
      <c r="A221" s="15"/>
      <c r="B221" s="13"/>
      <c r="C221" s="13"/>
      <c r="D221" s="13"/>
      <c r="E221" s="13"/>
      <c r="F221" s="13"/>
      <c r="G221" s="16" t="str">
        <f>IF($B221="","",IFERROR(INDEX(Items!$C:$C,MATCH($B221,Items!$A:$A,0))&amp;"",""))</f>
        <v/>
      </c>
      <c r="H221" s="17" t="str">
        <f>IF(OR($B221="",$D221=""),"",ROUND(N($D221)*IFERROR(INDEX(Items!$G:$G,MATCH($B221,Items!$A:$A,0)),0),2))</f>
        <v/>
      </c>
    </row>
    <row r="222" spans="1:8" x14ac:dyDescent="0.3">
      <c r="A222" s="15"/>
      <c r="B222" s="13"/>
      <c r="C222" s="13"/>
      <c r="D222" s="13"/>
      <c r="E222" s="13"/>
      <c r="F222" s="13"/>
      <c r="G222" s="16" t="str">
        <f>IF($B222="","",IFERROR(INDEX(Items!$C:$C,MATCH($B222,Items!$A:$A,0))&amp;"",""))</f>
        <v/>
      </c>
      <c r="H222" s="17" t="str">
        <f>IF(OR($B222="",$D222=""),"",ROUND(N($D222)*IFERROR(INDEX(Items!$G:$G,MATCH($B222,Items!$A:$A,0)),0),2))</f>
        <v/>
      </c>
    </row>
    <row r="223" spans="1:8" x14ac:dyDescent="0.3">
      <c r="A223" s="15"/>
      <c r="B223" s="13"/>
      <c r="C223" s="13"/>
      <c r="D223" s="13"/>
      <c r="E223" s="13"/>
      <c r="F223" s="13"/>
      <c r="G223" s="16" t="str">
        <f>IF($B223="","",IFERROR(INDEX(Items!$C:$C,MATCH($B223,Items!$A:$A,0))&amp;"",""))</f>
        <v/>
      </c>
      <c r="H223" s="17" t="str">
        <f>IF(OR($B223="",$D223=""),"",ROUND(N($D223)*IFERROR(INDEX(Items!$G:$G,MATCH($B223,Items!$A:$A,0)),0),2))</f>
        <v/>
      </c>
    </row>
    <row r="224" spans="1:8" x14ac:dyDescent="0.3">
      <c r="A224" s="15"/>
      <c r="B224" s="13"/>
      <c r="C224" s="13"/>
      <c r="D224" s="13"/>
      <c r="E224" s="13"/>
      <c r="F224" s="13"/>
      <c r="G224" s="16" t="str">
        <f>IF($B224="","",IFERROR(INDEX(Items!$C:$C,MATCH($B224,Items!$A:$A,0))&amp;"",""))</f>
        <v/>
      </c>
      <c r="H224" s="17" t="str">
        <f>IF(OR($B224="",$D224=""),"",ROUND(N($D224)*IFERROR(INDEX(Items!$G:$G,MATCH($B224,Items!$A:$A,0)),0),2))</f>
        <v/>
      </c>
    </row>
    <row r="225" spans="1:8" x14ac:dyDescent="0.3">
      <c r="A225" s="15"/>
      <c r="B225" s="13"/>
      <c r="C225" s="13"/>
      <c r="D225" s="13"/>
      <c r="E225" s="13"/>
      <c r="F225" s="13"/>
      <c r="G225" s="16" t="str">
        <f>IF($B225="","",IFERROR(INDEX(Items!$C:$C,MATCH($B225,Items!$A:$A,0))&amp;"",""))</f>
        <v/>
      </c>
      <c r="H225" s="17" t="str">
        <f>IF(OR($B225="",$D225=""),"",ROUND(N($D225)*IFERROR(INDEX(Items!$G:$G,MATCH($B225,Items!$A:$A,0)),0),2))</f>
        <v/>
      </c>
    </row>
    <row r="226" spans="1:8" x14ac:dyDescent="0.3">
      <c r="A226" s="15"/>
      <c r="B226" s="13"/>
      <c r="C226" s="13"/>
      <c r="D226" s="13"/>
      <c r="E226" s="13"/>
      <c r="F226" s="13"/>
      <c r="G226" s="16" t="str">
        <f>IF($B226="","",IFERROR(INDEX(Items!$C:$C,MATCH($B226,Items!$A:$A,0))&amp;"",""))</f>
        <v/>
      </c>
      <c r="H226" s="17" t="str">
        <f>IF(OR($B226="",$D226=""),"",ROUND(N($D226)*IFERROR(INDEX(Items!$G:$G,MATCH($B226,Items!$A:$A,0)),0),2))</f>
        <v/>
      </c>
    </row>
    <row r="227" spans="1:8" x14ac:dyDescent="0.3">
      <c r="A227" s="15"/>
      <c r="B227" s="13"/>
      <c r="C227" s="13"/>
      <c r="D227" s="13"/>
      <c r="E227" s="13"/>
      <c r="F227" s="13"/>
      <c r="G227" s="16" t="str">
        <f>IF($B227="","",IFERROR(INDEX(Items!$C:$C,MATCH($B227,Items!$A:$A,0))&amp;"",""))</f>
        <v/>
      </c>
      <c r="H227" s="17" t="str">
        <f>IF(OR($B227="",$D227=""),"",ROUND(N($D227)*IFERROR(INDEX(Items!$G:$G,MATCH($B227,Items!$A:$A,0)),0),2))</f>
        <v/>
      </c>
    </row>
    <row r="228" spans="1:8" x14ac:dyDescent="0.3">
      <c r="A228" s="15"/>
      <c r="B228" s="13"/>
      <c r="C228" s="13"/>
      <c r="D228" s="13"/>
      <c r="E228" s="13"/>
      <c r="F228" s="13"/>
      <c r="G228" s="16" t="str">
        <f>IF($B228="","",IFERROR(INDEX(Items!$C:$C,MATCH($B228,Items!$A:$A,0))&amp;"",""))</f>
        <v/>
      </c>
      <c r="H228" s="17" t="str">
        <f>IF(OR($B228="",$D228=""),"",ROUND(N($D228)*IFERROR(INDEX(Items!$G:$G,MATCH($B228,Items!$A:$A,0)),0),2))</f>
        <v/>
      </c>
    </row>
    <row r="229" spans="1:8" x14ac:dyDescent="0.3">
      <c r="A229" s="15"/>
      <c r="B229" s="13"/>
      <c r="C229" s="13"/>
      <c r="D229" s="13"/>
      <c r="E229" s="13"/>
      <c r="F229" s="13"/>
      <c r="G229" s="16" t="str">
        <f>IF($B229="","",IFERROR(INDEX(Items!$C:$C,MATCH($B229,Items!$A:$A,0))&amp;"",""))</f>
        <v/>
      </c>
      <c r="H229" s="17" t="str">
        <f>IF(OR($B229="",$D229=""),"",ROUND(N($D229)*IFERROR(INDEX(Items!$G:$G,MATCH($B229,Items!$A:$A,0)),0),2))</f>
        <v/>
      </c>
    </row>
    <row r="230" spans="1:8" x14ac:dyDescent="0.3">
      <c r="A230" s="15"/>
      <c r="B230" s="13"/>
      <c r="C230" s="13"/>
      <c r="D230" s="13"/>
      <c r="E230" s="13"/>
      <c r="F230" s="13"/>
      <c r="G230" s="16" t="str">
        <f>IF($B230="","",IFERROR(INDEX(Items!$C:$C,MATCH($B230,Items!$A:$A,0))&amp;"",""))</f>
        <v/>
      </c>
      <c r="H230" s="17" t="str">
        <f>IF(OR($B230="",$D230=""),"",ROUND(N($D230)*IFERROR(INDEX(Items!$G:$G,MATCH($B230,Items!$A:$A,0)),0),2))</f>
        <v/>
      </c>
    </row>
    <row r="231" spans="1:8" x14ac:dyDescent="0.3">
      <c r="A231" s="15"/>
      <c r="B231" s="13"/>
      <c r="C231" s="13"/>
      <c r="D231" s="13"/>
      <c r="E231" s="13"/>
      <c r="F231" s="13"/>
      <c r="G231" s="16" t="str">
        <f>IF($B231="","",IFERROR(INDEX(Items!$C:$C,MATCH($B231,Items!$A:$A,0))&amp;"",""))</f>
        <v/>
      </c>
      <c r="H231" s="17" t="str">
        <f>IF(OR($B231="",$D231=""),"",ROUND(N($D231)*IFERROR(INDEX(Items!$G:$G,MATCH($B231,Items!$A:$A,0)),0),2))</f>
        <v/>
      </c>
    </row>
    <row r="232" spans="1:8" x14ac:dyDescent="0.3">
      <c r="A232" s="15"/>
      <c r="B232" s="13"/>
      <c r="C232" s="13"/>
      <c r="D232" s="13"/>
      <c r="E232" s="13"/>
      <c r="F232" s="13"/>
      <c r="G232" s="16" t="str">
        <f>IF($B232="","",IFERROR(INDEX(Items!$C:$C,MATCH($B232,Items!$A:$A,0))&amp;"",""))</f>
        <v/>
      </c>
      <c r="H232" s="17" t="str">
        <f>IF(OR($B232="",$D232=""),"",ROUND(N($D232)*IFERROR(INDEX(Items!$G:$G,MATCH($B232,Items!$A:$A,0)),0),2))</f>
        <v/>
      </c>
    </row>
    <row r="233" spans="1:8" x14ac:dyDescent="0.3">
      <c r="A233" s="15"/>
      <c r="B233" s="13"/>
      <c r="C233" s="13"/>
      <c r="D233" s="13"/>
      <c r="E233" s="13"/>
      <c r="F233" s="13"/>
      <c r="G233" s="16" t="str">
        <f>IF($B233="","",IFERROR(INDEX(Items!$C:$C,MATCH($B233,Items!$A:$A,0))&amp;"",""))</f>
        <v/>
      </c>
      <c r="H233" s="17" t="str">
        <f>IF(OR($B233="",$D233=""),"",ROUND(N($D233)*IFERROR(INDEX(Items!$G:$G,MATCH($B233,Items!$A:$A,0)),0),2))</f>
        <v/>
      </c>
    </row>
    <row r="234" spans="1:8" x14ac:dyDescent="0.3">
      <c r="A234" s="15"/>
      <c r="B234" s="13"/>
      <c r="C234" s="13"/>
      <c r="D234" s="13"/>
      <c r="E234" s="13"/>
      <c r="F234" s="13"/>
      <c r="G234" s="16" t="str">
        <f>IF($B234="","",IFERROR(INDEX(Items!$C:$C,MATCH($B234,Items!$A:$A,0))&amp;"",""))</f>
        <v/>
      </c>
      <c r="H234" s="17" t="str">
        <f>IF(OR($B234="",$D234=""),"",ROUND(N($D234)*IFERROR(INDEX(Items!$G:$G,MATCH($B234,Items!$A:$A,0)),0),2))</f>
        <v/>
      </c>
    </row>
    <row r="235" spans="1:8" x14ac:dyDescent="0.3">
      <c r="A235" s="15"/>
      <c r="B235" s="13"/>
      <c r="C235" s="13"/>
      <c r="D235" s="13"/>
      <c r="E235" s="13"/>
      <c r="F235" s="13"/>
      <c r="G235" s="16" t="str">
        <f>IF($B235="","",IFERROR(INDEX(Items!$C:$C,MATCH($B235,Items!$A:$A,0))&amp;"",""))</f>
        <v/>
      </c>
      <c r="H235" s="17" t="str">
        <f>IF(OR($B235="",$D235=""),"",ROUND(N($D235)*IFERROR(INDEX(Items!$G:$G,MATCH($B235,Items!$A:$A,0)),0),2))</f>
        <v/>
      </c>
    </row>
    <row r="236" spans="1:8" x14ac:dyDescent="0.3">
      <c r="A236" s="15"/>
      <c r="B236" s="13"/>
      <c r="C236" s="13"/>
      <c r="D236" s="13"/>
      <c r="E236" s="13"/>
      <c r="F236" s="13"/>
      <c r="G236" s="16" t="str">
        <f>IF($B236="","",IFERROR(INDEX(Items!$C:$C,MATCH($B236,Items!$A:$A,0))&amp;"",""))</f>
        <v/>
      </c>
      <c r="H236" s="17" t="str">
        <f>IF(OR($B236="",$D236=""),"",ROUND(N($D236)*IFERROR(INDEX(Items!$G:$G,MATCH($B236,Items!$A:$A,0)),0),2))</f>
        <v/>
      </c>
    </row>
    <row r="237" spans="1:8" x14ac:dyDescent="0.3">
      <c r="A237" s="15"/>
      <c r="B237" s="13"/>
      <c r="C237" s="13"/>
      <c r="D237" s="13"/>
      <c r="E237" s="13"/>
      <c r="F237" s="13"/>
      <c r="G237" s="16" t="str">
        <f>IF($B237="","",IFERROR(INDEX(Items!$C:$C,MATCH($B237,Items!$A:$A,0))&amp;"",""))</f>
        <v/>
      </c>
      <c r="H237" s="17" t="str">
        <f>IF(OR($B237="",$D237=""),"",ROUND(N($D237)*IFERROR(INDEX(Items!$G:$G,MATCH($B237,Items!$A:$A,0)),0),2))</f>
        <v/>
      </c>
    </row>
    <row r="238" spans="1:8" x14ac:dyDescent="0.3">
      <c r="A238" s="15"/>
      <c r="B238" s="13"/>
      <c r="C238" s="13"/>
      <c r="D238" s="13"/>
      <c r="E238" s="13"/>
      <c r="F238" s="13"/>
      <c r="G238" s="16" t="str">
        <f>IF($B238="","",IFERROR(INDEX(Items!$C:$C,MATCH($B238,Items!$A:$A,0))&amp;"",""))</f>
        <v/>
      </c>
      <c r="H238" s="17" t="str">
        <f>IF(OR($B238="",$D238=""),"",ROUND(N($D238)*IFERROR(INDEX(Items!$G:$G,MATCH($B238,Items!$A:$A,0)),0),2))</f>
        <v/>
      </c>
    </row>
    <row r="239" spans="1:8" x14ac:dyDescent="0.3">
      <c r="A239" s="15"/>
      <c r="B239" s="13"/>
      <c r="C239" s="13"/>
      <c r="D239" s="13"/>
      <c r="E239" s="13"/>
      <c r="F239" s="13"/>
      <c r="G239" s="16" t="str">
        <f>IF($B239="","",IFERROR(INDEX(Items!$C:$C,MATCH($B239,Items!$A:$A,0))&amp;"",""))</f>
        <v/>
      </c>
      <c r="H239" s="17" t="str">
        <f>IF(OR($B239="",$D239=""),"",ROUND(N($D239)*IFERROR(INDEX(Items!$G:$G,MATCH($B239,Items!$A:$A,0)),0),2))</f>
        <v/>
      </c>
    </row>
    <row r="240" spans="1:8" x14ac:dyDescent="0.3">
      <c r="A240" s="15"/>
      <c r="B240" s="13"/>
      <c r="C240" s="13"/>
      <c r="D240" s="13"/>
      <c r="E240" s="13"/>
      <c r="F240" s="13"/>
      <c r="G240" s="16" t="str">
        <f>IF($B240="","",IFERROR(INDEX(Items!$C:$C,MATCH($B240,Items!$A:$A,0))&amp;"",""))</f>
        <v/>
      </c>
      <c r="H240" s="17" t="str">
        <f>IF(OR($B240="",$D240=""),"",ROUND(N($D240)*IFERROR(INDEX(Items!$G:$G,MATCH($B240,Items!$A:$A,0)),0),2))</f>
        <v/>
      </c>
    </row>
    <row r="241" spans="1:8" x14ac:dyDescent="0.3">
      <c r="A241" s="15"/>
      <c r="B241" s="13"/>
      <c r="C241" s="13"/>
      <c r="D241" s="13"/>
      <c r="E241" s="13"/>
      <c r="F241" s="13"/>
      <c r="G241" s="16" t="str">
        <f>IF($B241="","",IFERROR(INDEX(Items!$C:$C,MATCH($B241,Items!$A:$A,0))&amp;"",""))</f>
        <v/>
      </c>
      <c r="H241" s="17" t="str">
        <f>IF(OR($B241="",$D241=""),"",ROUND(N($D241)*IFERROR(INDEX(Items!$G:$G,MATCH($B241,Items!$A:$A,0)),0),2))</f>
        <v/>
      </c>
    </row>
    <row r="242" spans="1:8" x14ac:dyDescent="0.3">
      <c r="A242" s="15"/>
      <c r="B242" s="13"/>
      <c r="C242" s="13"/>
      <c r="D242" s="13"/>
      <c r="E242" s="13"/>
      <c r="F242" s="13"/>
      <c r="G242" s="16" t="str">
        <f>IF($B242="","",IFERROR(INDEX(Items!$C:$C,MATCH($B242,Items!$A:$A,0))&amp;"",""))</f>
        <v/>
      </c>
      <c r="H242" s="17" t="str">
        <f>IF(OR($B242="",$D242=""),"",ROUND(N($D242)*IFERROR(INDEX(Items!$G:$G,MATCH($B242,Items!$A:$A,0)),0),2))</f>
        <v/>
      </c>
    </row>
    <row r="243" spans="1:8" x14ac:dyDescent="0.3">
      <c r="A243" s="15"/>
      <c r="B243" s="13"/>
      <c r="C243" s="13"/>
      <c r="D243" s="13"/>
      <c r="E243" s="13"/>
      <c r="F243" s="13"/>
      <c r="G243" s="16" t="str">
        <f>IF($B243="","",IFERROR(INDEX(Items!$C:$C,MATCH($B243,Items!$A:$A,0))&amp;"",""))</f>
        <v/>
      </c>
      <c r="H243" s="17" t="str">
        <f>IF(OR($B243="",$D243=""),"",ROUND(N($D243)*IFERROR(INDEX(Items!$G:$G,MATCH($B243,Items!$A:$A,0)),0),2))</f>
        <v/>
      </c>
    </row>
    <row r="244" spans="1:8" x14ac:dyDescent="0.3">
      <c r="A244" s="15"/>
      <c r="B244" s="13"/>
      <c r="C244" s="13"/>
      <c r="D244" s="13"/>
      <c r="E244" s="13"/>
      <c r="F244" s="13"/>
      <c r="G244" s="16" t="str">
        <f>IF($B244="","",IFERROR(INDEX(Items!$C:$C,MATCH($B244,Items!$A:$A,0))&amp;"",""))</f>
        <v/>
      </c>
      <c r="H244" s="17" t="str">
        <f>IF(OR($B244="",$D244=""),"",ROUND(N($D244)*IFERROR(INDEX(Items!$G:$G,MATCH($B244,Items!$A:$A,0)),0),2))</f>
        <v/>
      </c>
    </row>
    <row r="245" spans="1:8" x14ac:dyDescent="0.3">
      <c r="A245" s="15"/>
      <c r="B245" s="13"/>
      <c r="C245" s="13"/>
      <c r="D245" s="13"/>
      <c r="E245" s="13"/>
      <c r="F245" s="13"/>
      <c r="G245" s="16" t="str">
        <f>IF($B245="","",IFERROR(INDEX(Items!$C:$C,MATCH($B245,Items!$A:$A,0))&amp;"",""))</f>
        <v/>
      </c>
      <c r="H245" s="17" t="str">
        <f>IF(OR($B245="",$D245=""),"",ROUND(N($D245)*IFERROR(INDEX(Items!$G:$G,MATCH($B245,Items!$A:$A,0)),0),2))</f>
        <v/>
      </c>
    </row>
    <row r="246" spans="1:8" x14ac:dyDescent="0.3">
      <c r="A246" s="15"/>
      <c r="B246" s="13"/>
      <c r="C246" s="13"/>
      <c r="D246" s="13"/>
      <c r="E246" s="13"/>
      <c r="F246" s="13"/>
      <c r="G246" s="16" t="str">
        <f>IF($B246="","",IFERROR(INDEX(Items!$C:$C,MATCH($B246,Items!$A:$A,0))&amp;"",""))</f>
        <v/>
      </c>
      <c r="H246" s="17" t="str">
        <f>IF(OR($B246="",$D246=""),"",ROUND(N($D246)*IFERROR(INDEX(Items!$G:$G,MATCH($B246,Items!$A:$A,0)),0),2))</f>
        <v/>
      </c>
    </row>
    <row r="247" spans="1:8" x14ac:dyDescent="0.3">
      <c r="A247" s="15"/>
      <c r="B247" s="13"/>
      <c r="C247" s="13"/>
      <c r="D247" s="13"/>
      <c r="E247" s="13"/>
      <c r="F247" s="13"/>
      <c r="G247" s="16" t="str">
        <f>IF($B247="","",IFERROR(INDEX(Items!$C:$C,MATCH($B247,Items!$A:$A,0))&amp;"",""))</f>
        <v/>
      </c>
      <c r="H247" s="17" t="str">
        <f>IF(OR($B247="",$D247=""),"",ROUND(N($D247)*IFERROR(INDEX(Items!$G:$G,MATCH($B247,Items!$A:$A,0)),0),2))</f>
        <v/>
      </c>
    </row>
    <row r="248" spans="1:8" x14ac:dyDescent="0.3">
      <c r="A248" s="15"/>
      <c r="B248" s="13"/>
      <c r="C248" s="13"/>
      <c r="D248" s="13"/>
      <c r="E248" s="13"/>
      <c r="F248" s="13"/>
      <c r="G248" s="16" t="str">
        <f>IF($B248="","",IFERROR(INDEX(Items!$C:$C,MATCH($B248,Items!$A:$A,0))&amp;"",""))</f>
        <v/>
      </c>
      <c r="H248" s="17" t="str">
        <f>IF(OR($B248="",$D248=""),"",ROUND(N($D248)*IFERROR(INDEX(Items!$G:$G,MATCH($B248,Items!$A:$A,0)),0),2))</f>
        <v/>
      </c>
    </row>
    <row r="249" spans="1:8" x14ac:dyDescent="0.3">
      <c r="A249" s="15"/>
      <c r="B249" s="13"/>
      <c r="C249" s="13"/>
      <c r="D249" s="13"/>
      <c r="E249" s="13"/>
      <c r="F249" s="13"/>
      <c r="G249" s="16" t="str">
        <f>IF($B249="","",IFERROR(INDEX(Items!$C:$C,MATCH($B249,Items!$A:$A,0))&amp;"",""))</f>
        <v/>
      </c>
      <c r="H249" s="17" t="str">
        <f>IF(OR($B249="",$D249=""),"",ROUND(N($D249)*IFERROR(INDEX(Items!$G:$G,MATCH($B249,Items!$A:$A,0)),0),2))</f>
        <v/>
      </c>
    </row>
    <row r="250" spans="1:8" x14ac:dyDescent="0.3">
      <c r="A250" s="15"/>
      <c r="B250" s="13"/>
      <c r="C250" s="13"/>
      <c r="D250" s="13"/>
      <c r="E250" s="13"/>
      <c r="F250" s="13"/>
      <c r="G250" s="16" t="str">
        <f>IF($B250="","",IFERROR(INDEX(Items!$C:$C,MATCH($B250,Items!$A:$A,0))&amp;"",""))</f>
        <v/>
      </c>
      <c r="H250" s="17" t="str">
        <f>IF(OR($B250="",$D250=""),"",ROUND(N($D250)*IFERROR(INDEX(Items!$G:$G,MATCH($B250,Items!$A:$A,0)),0),2))</f>
        <v/>
      </c>
    </row>
    <row r="251" spans="1:8" x14ac:dyDescent="0.3">
      <c r="A251" s="15"/>
      <c r="B251" s="13"/>
      <c r="C251" s="13"/>
      <c r="D251" s="13"/>
      <c r="E251" s="13"/>
      <c r="F251" s="13"/>
      <c r="G251" s="16" t="str">
        <f>IF($B251="","",IFERROR(INDEX(Items!$C:$C,MATCH($B251,Items!$A:$A,0))&amp;"",""))</f>
        <v/>
      </c>
      <c r="H251" s="17" t="str">
        <f>IF(OR($B251="",$D251=""),"",ROUND(N($D251)*IFERROR(INDEX(Items!$G:$G,MATCH($B251,Items!$A:$A,0)),0),2))</f>
        <v/>
      </c>
    </row>
    <row r="252" spans="1:8" x14ac:dyDescent="0.3">
      <c r="A252" s="15"/>
      <c r="B252" s="13"/>
      <c r="C252" s="13"/>
      <c r="D252" s="13"/>
      <c r="E252" s="13"/>
      <c r="F252" s="13"/>
      <c r="G252" s="16" t="str">
        <f>IF($B252="","",IFERROR(INDEX(Items!$C:$C,MATCH($B252,Items!$A:$A,0))&amp;"",""))</f>
        <v/>
      </c>
      <c r="H252" s="17" t="str">
        <f>IF(OR($B252="",$D252=""),"",ROUND(N($D252)*IFERROR(INDEX(Items!$G:$G,MATCH($B252,Items!$A:$A,0)),0),2))</f>
        <v/>
      </c>
    </row>
    <row r="253" spans="1:8" x14ac:dyDescent="0.3">
      <c r="A253" s="15"/>
      <c r="B253" s="13"/>
      <c r="C253" s="13"/>
      <c r="D253" s="13"/>
      <c r="E253" s="13"/>
      <c r="F253" s="13"/>
      <c r="G253" s="16" t="str">
        <f>IF($B253="","",IFERROR(INDEX(Items!$C:$C,MATCH($B253,Items!$A:$A,0))&amp;"",""))</f>
        <v/>
      </c>
      <c r="H253" s="17" t="str">
        <f>IF(OR($B253="",$D253=""),"",ROUND(N($D253)*IFERROR(INDEX(Items!$G:$G,MATCH($B253,Items!$A:$A,0)),0),2))</f>
        <v/>
      </c>
    </row>
    <row r="254" spans="1:8" x14ac:dyDescent="0.3">
      <c r="A254" s="15"/>
      <c r="B254" s="13"/>
      <c r="C254" s="13"/>
      <c r="D254" s="13"/>
      <c r="E254" s="13"/>
      <c r="F254" s="13"/>
      <c r="G254" s="16" t="str">
        <f>IF($B254="","",IFERROR(INDEX(Items!$C:$C,MATCH($B254,Items!$A:$A,0))&amp;"",""))</f>
        <v/>
      </c>
      <c r="H254" s="17" t="str">
        <f>IF(OR($B254="",$D254=""),"",ROUND(N($D254)*IFERROR(INDEX(Items!$G:$G,MATCH($B254,Items!$A:$A,0)),0),2))</f>
        <v/>
      </c>
    </row>
    <row r="255" spans="1:8" x14ac:dyDescent="0.3">
      <c r="A255" s="15"/>
      <c r="B255" s="13"/>
      <c r="C255" s="13"/>
      <c r="D255" s="13"/>
      <c r="E255" s="13"/>
      <c r="F255" s="13"/>
      <c r="G255" s="16" t="str">
        <f>IF($B255="","",IFERROR(INDEX(Items!$C:$C,MATCH($B255,Items!$A:$A,0))&amp;"",""))</f>
        <v/>
      </c>
      <c r="H255" s="17" t="str">
        <f>IF(OR($B255="",$D255=""),"",ROUND(N($D255)*IFERROR(INDEX(Items!$G:$G,MATCH($B255,Items!$A:$A,0)),0),2))</f>
        <v/>
      </c>
    </row>
    <row r="256" spans="1:8" x14ac:dyDescent="0.3">
      <c r="A256" s="15"/>
      <c r="B256" s="13"/>
      <c r="C256" s="13"/>
      <c r="D256" s="13"/>
      <c r="E256" s="13"/>
      <c r="F256" s="13"/>
      <c r="G256" s="16" t="str">
        <f>IF($B256="","",IFERROR(INDEX(Items!$C:$C,MATCH($B256,Items!$A:$A,0))&amp;"",""))</f>
        <v/>
      </c>
      <c r="H256" s="17" t="str">
        <f>IF(OR($B256="",$D256=""),"",ROUND(N($D256)*IFERROR(INDEX(Items!$G:$G,MATCH($B256,Items!$A:$A,0)),0),2))</f>
        <v/>
      </c>
    </row>
    <row r="257" spans="1:8" x14ac:dyDescent="0.3">
      <c r="A257" s="15"/>
      <c r="B257" s="13"/>
      <c r="C257" s="13"/>
      <c r="D257" s="13"/>
      <c r="E257" s="13"/>
      <c r="F257" s="13"/>
      <c r="G257" s="16" t="str">
        <f>IF($B257="","",IFERROR(INDEX(Items!$C:$C,MATCH($B257,Items!$A:$A,0))&amp;"",""))</f>
        <v/>
      </c>
      <c r="H257" s="17" t="str">
        <f>IF(OR($B257="",$D257=""),"",ROUND(N($D257)*IFERROR(INDEX(Items!$G:$G,MATCH($B257,Items!$A:$A,0)),0),2))</f>
        <v/>
      </c>
    </row>
    <row r="258" spans="1:8" x14ac:dyDescent="0.3">
      <c r="A258" s="15"/>
      <c r="B258" s="13"/>
      <c r="C258" s="13"/>
      <c r="D258" s="13"/>
      <c r="E258" s="13"/>
      <c r="F258" s="13"/>
      <c r="G258" s="16" t="str">
        <f>IF($B258="","",IFERROR(INDEX(Items!$C:$C,MATCH($B258,Items!$A:$A,0))&amp;"",""))</f>
        <v/>
      </c>
      <c r="H258" s="17" t="str">
        <f>IF(OR($B258="",$D258=""),"",ROUND(N($D258)*IFERROR(INDEX(Items!$G:$G,MATCH($B258,Items!$A:$A,0)),0),2))</f>
        <v/>
      </c>
    </row>
    <row r="259" spans="1:8" x14ac:dyDescent="0.3">
      <c r="A259" s="15"/>
      <c r="B259" s="13"/>
      <c r="C259" s="13"/>
      <c r="D259" s="13"/>
      <c r="E259" s="13"/>
      <c r="F259" s="13"/>
      <c r="G259" s="16" t="str">
        <f>IF($B259="","",IFERROR(INDEX(Items!$C:$C,MATCH($B259,Items!$A:$A,0))&amp;"",""))</f>
        <v/>
      </c>
      <c r="H259" s="17" t="str">
        <f>IF(OR($B259="",$D259=""),"",ROUND(N($D259)*IFERROR(INDEX(Items!$G:$G,MATCH($B259,Items!$A:$A,0)),0),2))</f>
        <v/>
      </c>
    </row>
    <row r="260" spans="1:8" x14ac:dyDescent="0.3">
      <c r="A260" s="15"/>
      <c r="B260" s="13"/>
      <c r="C260" s="13"/>
      <c r="D260" s="13"/>
      <c r="E260" s="13"/>
      <c r="F260" s="13"/>
      <c r="G260" s="16" t="str">
        <f>IF($B260="","",IFERROR(INDEX(Items!$C:$C,MATCH($B260,Items!$A:$A,0))&amp;"",""))</f>
        <v/>
      </c>
      <c r="H260" s="17" t="str">
        <f>IF(OR($B260="",$D260=""),"",ROUND(N($D260)*IFERROR(INDEX(Items!$G:$G,MATCH($B260,Items!$A:$A,0)),0),2))</f>
        <v/>
      </c>
    </row>
    <row r="261" spans="1:8" x14ac:dyDescent="0.3">
      <c r="A261" s="15"/>
      <c r="B261" s="13"/>
      <c r="C261" s="13"/>
      <c r="D261" s="13"/>
      <c r="E261" s="13"/>
      <c r="F261" s="13"/>
      <c r="G261" s="16" t="str">
        <f>IF($B261="","",IFERROR(INDEX(Items!$C:$C,MATCH($B261,Items!$A:$A,0))&amp;"",""))</f>
        <v/>
      </c>
      <c r="H261" s="17" t="str">
        <f>IF(OR($B261="",$D261=""),"",ROUND(N($D261)*IFERROR(INDEX(Items!$G:$G,MATCH($B261,Items!$A:$A,0)),0),2))</f>
        <v/>
      </c>
    </row>
    <row r="262" spans="1:8" x14ac:dyDescent="0.3">
      <c r="A262" s="15"/>
      <c r="B262" s="13"/>
      <c r="C262" s="13"/>
      <c r="D262" s="13"/>
      <c r="E262" s="13"/>
      <c r="F262" s="13"/>
      <c r="G262" s="16" t="str">
        <f>IF($B262="","",IFERROR(INDEX(Items!$C:$C,MATCH($B262,Items!$A:$A,0))&amp;"",""))</f>
        <v/>
      </c>
      <c r="H262" s="17" t="str">
        <f>IF(OR($B262="",$D262=""),"",ROUND(N($D262)*IFERROR(INDEX(Items!$G:$G,MATCH($B262,Items!$A:$A,0)),0),2))</f>
        <v/>
      </c>
    </row>
    <row r="263" spans="1:8" x14ac:dyDescent="0.3">
      <c r="A263" s="15"/>
      <c r="B263" s="13"/>
      <c r="C263" s="13"/>
      <c r="D263" s="13"/>
      <c r="E263" s="13"/>
      <c r="F263" s="13"/>
      <c r="G263" s="16" t="str">
        <f>IF($B263="","",IFERROR(INDEX(Items!$C:$C,MATCH($B263,Items!$A:$A,0))&amp;"",""))</f>
        <v/>
      </c>
      <c r="H263" s="17" t="str">
        <f>IF(OR($B263="",$D263=""),"",ROUND(N($D263)*IFERROR(INDEX(Items!$G:$G,MATCH($B263,Items!$A:$A,0)),0),2))</f>
        <v/>
      </c>
    </row>
    <row r="264" spans="1:8" x14ac:dyDescent="0.3">
      <c r="A264" s="15"/>
      <c r="B264" s="13"/>
      <c r="C264" s="13"/>
      <c r="D264" s="13"/>
      <c r="E264" s="13"/>
      <c r="F264" s="13"/>
      <c r="G264" s="16" t="str">
        <f>IF($B264="","",IFERROR(INDEX(Items!$C:$C,MATCH($B264,Items!$A:$A,0))&amp;"",""))</f>
        <v/>
      </c>
      <c r="H264" s="17" t="str">
        <f>IF(OR($B264="",$D264=""),"",ROUND(N($D264)*IFERROR(INDEX(Items!$G:$G,MATCH($B264,Items!$A:$A,0)),0),2))</f>
        <v/>
      </c>
    </row>
    <row r="265" spans="1:8" x14ac:dyDescent="0.3">
      <c r="A265" s="15"/>
      <c r="B265" s="13"/>
      <c r="C265" s="13"/>
      <c r="D265" s="13"/>
      <c r="E265" s="13"/>
      <c r="F265" s="13"/>
      <c r="G265" s="16" t="str">
        <f>IF($B265="","",IFERROR(INDEX(Items!$C:$C,MATCH($B265,Items!$A:$A,0))&amp;"",""))</f>
        <v/>
      </c>
      <c r="H265" s="17" t="str">
        <f>IF(OR($B265="",$D265=""),"",ROUND(N($D265)*IFERROR(INDEX(Items!$G:$G,MATCH($B265,Items!$A:$A,0)),0),2))</f>
        <v/>
      </c>
    </row>
    <row r="266" spans="1:8" x14ac:dyDescent="0.3">
      <c r="A266" s="15"/>
      <c r="B266" s="13"/>
      <c r="C266" s="13"/>
      <c r="D266" s="13"/>
      <c r="E266" s="13"/>
      <c r="F266" s="13"/>
      <c r="G266" s="16" t="str">
        <f>IF($B266="","",IFERROR(INDEX(Items!$C:$C,MATCH($B266,Items!$A:$A,0))&amp;"",""))</f>
        <v/>
      </c>
      <c r="H266" s="17" t="str">
        <f>IF(OR($B266="",$D266=""),"",ROUND(N($D266)*IFERROR(INDEX(Items!$G:$G,MATCH($B266,Items!$A:$A,0)),0),2))</f>
        <v/>
      </c>
    </row>
    <row r="267" spans="1:8" x14ac:dyDescent="0.3">
      <c r="A267" s="15"/>
      <c r="B267" s="13"/>
      <c r="C267" s="13"/>
      <c r="D267" s="13"/>
      <c r="E267" s="13"/>
      <c r="F267" s="13"/>
      <c r="G267" s="16" t="str">
        <f>IF($B267="","",IFERROR(INDEX(Items!$C:$C,MATCH($B267,Items!$A:$A,0))&amp;"",""))</f>
        <v/>
      </c>
      <c r="H267" s="17" t="str">
        <f>IF(OR($B267="",$D267=""),"",ROUND(N($D267)*IFERROR(INDEX(Items!$G:$G,MATCH($B267,Items!$A:$A,0)),0),2))</f>
        <v/>
      </c>
    </row>
    <row r="268" spans="1:8" x14ac:dyDescent="0.3">
      <c r="A268" s="15"/>
      <c r="B268" s="13"/>
      <c r="C268" s="13"/>
      <c r="D268" s="13"/>
      <c r="E268" s="13"/>
      <c r="F268" s="13"/>
      <c r="G268" s="16" t="str">
        <f>IF($B268="","",IFERROR(INDEX(Items!$C:$C,MATCH($B268,Items!$A:$A,0))&amp;"",""))</f>
        <v/>
      </c>
      <c r="H268" s="17" t="str">
        <f>IF(OR($B268="",$D268=""),"",ROUND(N($D268)*IFERROR(INDEX(Items!$G:$G,MATCH($B268,Items!$A:$A,0)),0),2))</f>
        <v/>
      </c>
    </row>
    <row r="269" spans="1:8" x14ac:dyDescent="0.3">
      <c r="A269" s="15"/>
      <c r="B269" s="13"/>
      <c r="C269" s="13"/>
      <c r="D269" s="13"/>
      <c r="E269" s="13"/>
      <c r="F269" s="13"/>
      <c r="G269" s="16" t="str">
        <f>IF($B269="","",IFERROR(INDEX(Items!$C:$C,MATCH($B269,Items!$A:$A,0))&amp;"",""))</f>
        <v/>
      </c>
      <c r="H269" s="17" t="str">
        <f>IF(OR($B269="",$D269=""),"",ROUND(N($D269)*IFERROR(INDEX(Items!$G:$G,MATCH($B269,Items!$A:$A,0)),0),2))</f>
        <v/>
      </c>
    </row>
    <row r="270" spans="1:8" x14ac:dyDescent="0.3">
      <c r="A270" s="15"/>
      <c r="B270" s="13"/>
      <c r="C270" s="13"/>
      <c r="D270" s="13"/>
      <c r="E270" s="13"/>
      <c r="F270" s="13"/>
      <c r="G270" s="16" t="str">
        <f>IF($B270="","",IFERROR(INDEX(Items!$C:$C,MATCH($B270,Items!$A:$A,0))&amp;"",""))</f>
        <v/>
      </c>
      <c r="H270" s="17" t="str">
        <f>IF(OR($B270="",$D270=""),"",ROUND(N($D270)*IFERROR(INDEX(Items!$G:$G,MATCH($B270,Items!$A:$A,0)),0),2))</f>
        <v/>
      </c>
    </row>
    <row r="271" spans="1:8" x14ac:dyDescent="0.3">
      <c r="A271" s="15"/>
      <c r="B271" s="13"/>
      <c r="C271" s="13"/>
      <c r="D271" s="13"/>
      <c r="E271" s="13"/>
      <c r="F271" s="13"/>
      <c r="G271" s="16" t="str">
        <f>IF($B271="","",IFERROR(INDEX(Items!$C:$C,MATCH($B271,Items!$A:$A,0))&amp;"",""))</f>
        <v/>
      </c>
      <c r="H271" s="17" t="str">
        <f>IF(OR($B271="",$D271=""),"",ROUND(N($D271)*IFERROR(INDEX(Items!$G:$G,MATCH($B271,Items!$A:$A,0)),0),2))</f>
        <v/>
      </c>
    </row>
    <row r="272" spans="1:8" x14ac:dyDescent="0.3">
      <c r="A272" s="15"/>
      <c r="B272" s="13"/>
      <c r="C272" s="13"/>
      <c r="D272" s="13"/>
      <c r="E272" s="13"/>
      <c r="F272" s="13"/>
      <c r="G272" s="16" t="str">
        <f>IF($B272="","",IFERROR(INDEX(Items!$C:$C,MATCH($B272,Items!$A:$A,0))&amp;"",""))</f>
        <v/>
      </c>
      <c r="H272" s="17" t="str">
        <f>IF(OR($B272="",$D272=""),"",ROUND(N($D272)*IFERROR(INDEX(Items!$G:$G,MATCH($B272,Items!$A:$A,0)),0),2))</f>
        <v/>
      </c>
    </row>
    <row r="273" spans="1:8" x14ac:dyDescent="0.3">
      <c r="A273" s="15"/>
      <c r="B273" s="13"/>
      <c r="C273" s="13"/>
      <c r="D273" s="13"/>
      <c r="E273" s="13"/>
      <c r="F273" s="13"/>
      <c r="G273" s="16" t="str">
        <f>IF($B273="","",IFERROR(INDEX(Items!$C:$C,MATCH($B273,Items!$A:$A,0))&amp;"",""))</f>
        <v/>
      </c>
      <c r="H273" s="17" t="str">
        <f>IF(OR($B273="",$D273=""),"",ROUND(N($D273)*IFERROR(INDEX(Items!$G:$G,MATCH($B273,Items!$A:$A,0)),0),2))</f>
        <v/>
      </c>
    </row>
    <row r="274" spans="1:8" x14ac:dyDescent="0.3">
      <c r="A274" s="15"/>
      <c r="B274" s="13"/>
      <c r="C274" s="13"/>
      <c r="D274" s="13"/>
      <c r="E274" s="13"/>
      <c r="F274" s="13"/>
      <c r="G274" s="16" t="str">
        <f>IF($B274="","",IFERROR(INDEX(Items!$C:$C,MATCH($B274,Items!$A:$A,0))&amp;"",""))</f>
        <v/>
      </c>
      <c r="H274" s="17" t="str">
        <f>IF(OR($B274="",$D274=""),"",ROUND(N($D274)*IFERROR(INDEX(Items!$G:$G,MATCH($B274,Items!$A:$A,0)),0),2))</f>
        <v/>
      </c>
    </row>
    <row r="275" spans="1:8" x14ac:dyDescent="0.3">
      <c r="A275" s="15"/>
      <c r="B275" s="13"/>
      <c r="C275" s="13"/>
      <c r="D275" s="13"/>
      <c r="E275" s="13"/>
      <c r="F275" s="13"/>
      <c r="G275" s="16" t="str">
        <f>IF($B275="","",IFERROR(INDEX(Items!$C:$C,MATCH($B275,Items!$A:$A,0))&amp;"",""))</f>
        <v/>
      </c>
      <c r="H275" s="17" t="str">
        <f>IF(OR($B275="",$D275=""),"",ROUND(N($D275)*IFERROR(INDEX(Items!$G:$G,MATCH($B275,Items!$A:$A,0)),0),2))</f>
        <v/>
      </c>
    </row>
    <row r="276" spans="1:8" x14ac:dyDescent="0.3">
      <c r="A276" s="15"/>
      <c r="B276" s="13"/>
      <c r="C276" s="13"/>
      <c r="D276" s="13"/>
      <c r="E276" s="13"/>
      <c r="F276" s="13"/>
      <c r="G276" s="16" t="str">
        <f>IF($B276="","",IFERROR(INDEX(Items!$C:$C,MATCH($B276,Items!$A:$A,0))&amp;"",""))</f>
        <v/>
      </c>
      <c r="H276" s="17" t="str">
        <f>IF(OR($B276="",$D276=""),"",ROUND(N($D276)*IFERROR(INDEX(Items!$G:$G,MATCH($B276,Items!$A:$A,0)),0),2))</f>
        <v/>
      </c>
    </row>
    <row r="277" spans="1:8" x14ac:dyDescent="0.3">
      <c r="A277" s="15"/>
      <c r="B277" s="13"/>
      <c r="C277" s="13"/>
      <c r="D277" s="13"/>
      <c r="E277" s="13"/>
      <c r="F277" s="13"/>
      <c r="G277" s="16" t="str">
        <f>IF($B277="","",IFERROR(INDEX(Items!$C:$C,MATCH($B277,Items!$A:$A,0))&amp;"",""))</f>
        <v/>
      </c>
      <c r="H277" s="17" t="str">
        <f>IF(OR($B277="",$D277=""),"",ROUND(N($D277)*IFERROR(INDEX(Items!$G:$G,MATCH($B277,Items!$A:$A,0)),0),2))</f>
        <v/>
      </c>
    </row>
    <row r="278" spans="1:8" x14ac:dyDescent="0.3">
      <c r="A278" s="15"/>
      <c r="B278" s="13"/>
      <c r="C278" s="13"/>
      <c r="D278" s="13"/>
      <c r="E278" s="13"/>
      <c r="F278" s="13"/>
      <c r="G278" s="16" t="str">
        <f>IF($B278="","",IFERROR(INDEX(Items!$C:$C,MATCH($B278,Items!$A:$A,0))&amp;"",""))</f>
        <v/>
      </c>
      <c r="H278" s="17" t="str">
        <f>IF(OR($B278="",$D278=""),"",ROUND(N($D278)*IFERROR(INDEX(Items!$G:$G,MATCH($B278,Items!$A:$A,0)),0),2))</f>
        <v/>
      </c>
    </row>
    <row r="279" spans="1:8" x14ac:dyDescent="0.3">
      <c r="A279" s="15"/>
      <c r="B279" s="13"/>
      <c r="C279" s="13"/>
      <c r="D279" s="13"/>
      <c r="E279" s="13"/>
      <c r="F279" s="13"/>
      <c r="G279" s="16" t="str">
        <f>IF($B279="","",IFERROR(INDEX(Items!$C:$C,MATCH($B279,Items!$A:$A,0))&amp;"",""))</f>
        <v/>
      </c>
      <c r="H279" s="17" t="str">
        <f>IF(OR($B279="",$D279=""),"",ROUND(N($D279)*IFERROR(INDEX(Items!$G:$G,MATCH($B279,Items!$A:$A,0)),0),2))</f>
        <v/>
      </c>
    </row>
    <row r="280" spans="1:8" x14ac:dyDescent="0.3">
      <c r="A280" s="15"/>
      <c r="B280" s="13"/>
      <c r="C280" s="13"/>
      <c r="D280" s="13"/>
      <c r="E280" s="13"/>
      <c r="F280" s="13"/>
      <c r="G280" s="16" t="str">
        <f>IF($B280="","",IFERROR(INDEX(Items!$C:$C,MATCH($B280,Items!$A:$A,0))&amp;"",""))</f>
        <v/>
      </c>
      <c r="H280" s="17" t="str">
        <f>IF(OR($B280="",$D280=""),"",ROUND(N($D280)*IFERROR(INDEX(Items!$G:$G,MATCH($B280,Items!$A:$A,0)),0),2))</f>
        <v/>
      </c>
    </row>
    <row r="281" spans="1:8" x14ac:dyDescent="0.3">
      <c r="A281" s="15"/>
      <c r="B281" s="13"/>
      <c r="C281" s="13"/>
      <c r="D281" s="13"/>
      <c r="E281" s="13"/>
      <c r="F281" s="13"/>
      <c r="G281" s="16" t="str">
        <f>IF($B281="","",IFERROR(INDEX(Items!$C:$C,MATCH($B281,Items!$A:$A,0))&amp;"",""))</f>
        <v/>
      </c>
      <c r="H281" s="17" t="str">
        <f>IF(OR($B281="",$D281=""),"",ROUND(N($D281)*IFERROR(INDEX(Items!$G:$G,MATCH($B281,Items!$A:$A,0)),0),2))</f>
        <v/>
      </c>
    </row>
    <row r="282" spans="1:8" x14ac:dyDescent="0.3">
      <c r="A282" s="15"/>
      <c r="B282" s="13"/>
      <c r="C282" s="13"/>
      <c r="D282" s="13"/>
      <c r="E282" s="13"/>
      <c r="F282" s="13"/>
      <c r="G282" s="16" t="str">
        <f>IF($B282="","",IFERROR(INDEX(Items!$C:$C,MATCH($B282,Items!$A:$A,0))&amp;"",""))</f>
        <v/>
      </c>
      <c r="H282" s="17" t="str">
        <f>IF(OR($B282="",$D282=""),"",ROUND(N($D282)*IFERROR(INDEX(Items!$G:$G,MATCH($B282,Items!$A:$A,0)),0),2))</f>
        <v/>
      </c>
    </row>
    <row r="283" spans="1:8" x14ac:dyDescent="0.3">
      <c r="A283" s="15"/>
      <c r="B283" s="13"/>
      <c r="C283" s="13"/>
      <c r="D283" s="13"/>
      <c r="E283" s="13"/>
      <c r="F283" s="13"/>
      <c r="G283" s="16" t="str">
        <f>IF($B283="","",IFERROR(INDEX(Items!$C:$C,MATCH($B283,Items!$A:$A,0))&amp;"",""))</f>
        <v/>
      </c>
      <c r="H283" s="17" t="str">
        <f>IF(OR($B283="",$D283=""),"",ROUND(N($D283)*IFERROR(INDEX(Items!$G:$G,MATCH($B283,Items!$A:$A,0)),0),2))</f>
        <v/>
      </c>
    </row>
    <row r="284" spans="1:8" x14ac:dyDescent="0.3">
      <c r="A284" s="15"/>
      <c r="B284" s="13"/>
      <c r="C284" s="13"/>
      <c r="D284" s="13"/>
      <c r="E284" s="13"/>
      <c r="F284" s="13"/>
      <c r="G284" s="16" t="str">
        <f>IF($B284="","",IFERROR(INDEX(Items!$C:$C,MATCH($B284,Items!$A:$A,0))&amp;"",""))</f>
        <v/>
      </c>
      <c r="H284" s="17" t="str">
        <f>IF(OR($B284="",$D284=""),"",ROUND(N($D284)*IFERROR(INDEX(Items!$G:$G,MATCH($B284,Items!$A:$A,0)),0),2))</f>
        <v/>
      </c>
    </row>
    <row r="285" spans="1:8" x14ac:dyDescent="0.3">
      <c r="A285" s="15"/>
      <c r="B285" s="13"/>
      <c r="C285" s="13"/>
      <c r="D285" s="13"/>
      <c r="E285" s="13"/>
      <c r="F285" s="13"/>
      <c r="G285" s="16" t="str">
        <f>IF($B285="","",IFERROR(INDEX(Items!$C:$C,MATCH($B285,Items!$A:$A,0))&amp;"",""))</f>
        <v/>
      </c>
      <c r="H285" s="17" t="str">
        <f>IF(OR($B285="",$D285=""),"",ROUND(N($D285)*IFERROR(INDEX(Items!$G:$G,MATCH($B285,Items!$A:$A,0)),0),2))</f>
        <v/>
      </c>
    </row>
    <row r="286" spans="1:8" x14ac:dyDescent="0.3">
      <c r="A286" s="15"/>
      <c r="B286" s="13"/>
      <c r="C286" s="13"/>
      <c r="D286" s="13"/>
      <c r="E286" s="13"/>
      <c r="F286" s="13"/>
      <c r="G286" s="16" t="str">
        <f>IF($B286="","",IFERROR(INDEX(Items!$C:$C,MATCH($B286,Items!$A:$A,0))&amp;"",""))</f>
        <v/>
      </c>
      <c r="H286" s="17" t="str">
        <f>IF(OR($B286="",$D286=""),"",ROUND(N($D286)*IFERROR(INDEX(Items!$G:$G,MATCH($B286,Items!$A:$A,0)),0),2))</f>
        <v/>
      </c>
    </row>
    <row r="287" spans="1:8" x14ac:dyDescent="0.3">
      <c r="A287" s="15"/>
      <c r="B287" s="13"/>
      <c r="C287" s="13"/>
      <c r="D287" s="13"/>
      <c r="E287" s="13"/>
      <c r="F287" s="13"/>
      <c r="G287" s="16" t="str">
        <f>IF($B287="","",IFERROR(INDEX(Items!$C:$C,MATCH($B287,Items!$A:$A,0))&amp;"",""))</f>
        <v/>
      </c>
      <c r="H287" s="17" t="str">
        <f>IF(OR($B287="",$D287=""),"",ROUND(N($D287)*IFERROR(INDEX(Items!$G:$G,MATCH($B287,Items!$A:$A,0)),0),2))</f>
        <v/>
      </c>
    </row>
    <row r="288" spans="1:8" x14ac:dyDescent="0.3">
      <c r="A288" s="15"/>
      <c r="B288" s="13"/>
      <c r="C288" s="13"/>
      <c r="D288" s="13"/>
      <c r="E288" s="13"/>
      <c r="F288" s="13"/>
      <c r="G288" s="16" t="str">
        <f>IF($B288="","",IFERROR(INDEX(Items!$C:$C,MATCH($B288,Items!$A:$A,0))&amp;"",""))</f>
        <v/>
      </c>
      <c r="H288" s="17" t="str">
        <f>IF(OR($B288="",$D288=""),"",ROUND(N($D288)*IFERROR(INDEX(Items!$G:$G,MATCH($B288,Items!$A:$A,0)),0),2))</f>
        <v/>
      </c>
    </row>
    <row r="289" spans="1:8" x14ac:dyDescent="0.3">
      <c r="A289" s="15"/>
      <c r="B289" s="13"/>
      <c r="C289" s="13"/>
      <c r="D289" s="13"/>
      <c r="E289" s="13"/>
      <c r="F289" s="13"/>
      <c r="G289" s="16" t="str">
        <f>IF($B289="","",IFERROR(INDEX(Items!$C:$C,MATCH($B289,Items!$A:$A,0))&amp;"",""))</f>
        <v/>
      </c>
      <c r="H289" s="17" t="str">
        <f>IF(OR($B289="",$D289=""),"",ROUND(N($D289)*IFERROR(INDEX(Items!$G:$G,MATCH($B289,Items!$A:$A,0)),0),2))</f>
        <v/>
      </c>
    </row>
    <row r="290" spans="1:8" x14ac:dyDescent="0.3">
      <c r="A290" s="15"/>
      <c r="B290" s="13"/>
      <c r="C290" s="13"/>
      <c r="D290" s="13"/>
      <c r="E290" s="13"/>
      <c r="F290" s="13"/>
      <c r="G290" s="16" t="str">
        <f>IF($B290="","",IFERROR(INDEX(Items!$C:$C,MATCH($B290,Items!$A:$A,0))&amp;"",""))</f>
        <v/>
      </c>
      <c r="H290" s="17" t="str">
        <f>IF(OR($B290="",$D290=""),"",ROUND(N($D290)*IFERROR(INDEX(Items!$G:$G,MATCH($B290,Items!$A:$A,0)),0),2))</f>
        <v/>
      </c>
    </row>
    <row r="291" spans="1:8" x14ac:dyDescent="0.3">
      <c r="A291" s="15"/>
      <c r="B291" s="13"/>
      <c r="C291" s="13"/>
      <c r="D291" s="13"/>
      <c r="E291" s="13"/>
      <c r="F291" s="13"/>
      <c r="G291" s="16" t="str">
        <f>IF($B291="","",IFERROR(INDEX(Items!$C:$C,MATCH($B291,Items!$A:$A,0))&amp;"",""))</f>
        <v/>
      </c>
      <c r="H291" s="17" t="str">
        <f>IF(OR($B291="",$D291=""),"",ROUND(N($D291)*IFERROR(INDEX(Items!$G:$G,MATCH($B291,Items!$A:$A,0)),0),2))</f>
        <v/>
      </c>
    </row>
    <row r="292" spans="1:8" x14ac:dyDescent="0.3">
      <c r="A292" s="15"/>
      <c r="B292" s="13"/>
      <c r="C292" s="13"/>
      <c r="D292" s="13"/>
      <c r="E292" s="13"/>
      <c r="F292" s="13"/>
      <c r="G292" s="16" t="str">
        <f>IF($B292="","",IFERROR(INDEX(Items!$C:$C,MATCH($B292,Items!$A:$A,0))&amp;"",""))</f>
        <v/>
      </c>
      <c r="H292" s="17" t="str">
        <f>IF(OR($B292="",$D292=""),"",ROUND(N($D292)*IFERROR(INDEX(Items!$G:$G,MATCH($B292,Items!$A:$A,0)),0),2))</f>
        <v/>
      </c>
    </row>
    <row r="293" spans="1:8" x14ac:dyDescent="0.3">
      <c r="A293" s="15"/>
      <c r="B293" s="13"/>
      <c r="C293" s="13"/>
      <c r="D293" s="13"/>
      <c r="E293" s="13"/>
      <c r="F293" s="13"/>
      <c r="G293" s="16" t="str">
        <f>IF($B293="","",IFERROR(INDEX(Items!$C:$C,MATCH($B293,Items!$A:$A,0))&amp;"",""))</f>
        <v/>
      </c>
      <c r="H293" s="17" t="str">
        <f>IF(OR($B293="",$D293=""),"",ROUND(N($D293)*IFERROR(INDEX(Items!$G:$G,MATCH($B293,Items!$A:$A,0)),0),2))</f>
        <v/>
      </c>
    </row>
    <row r="294" spans="1:8" x14ac:dyDescent="0.3">
      <c r="A294" s="15"/>
      <c r="B294" s="13"/>
      <c r="C294" s="13"/>
      <c r="D294" s="13"/>
      <c r="E294" s="13"/>
      <c r="F294" s="13"/>
      <c r="G294" s="16" t="str">
        <f>IF($B294="","",IFERROR(INDEX(Items!$C:$C,MATCH($B294,Items!$A:$A,0))&amp;"",""))</f>
        <v/>
      </c>
      <c r="H294" s="17" t="str">
        <f>IF(OR($B294="",$D294=""),"",ROUND(N($D294)*IFERROR(INDEX(Items!$G:$G,MATCH($B294,Items!$A:$A,0)),0),2))</f>
        <v/>
      </c>
    </row>
    <row r="295" spans="1:8" x14ac:dyDescent="0.3">
      <c r="A295" s="15"/>
      <c r="B295" s="13"/>
      <c r="C295" s="13"/>
      <c r="D295" s="13"/>
      <c r="E295" s="13"/>
      <c r="F295" s="13"/>
      <c r="G295" s="16" t="str">
        <f>IF($B295="","",IFERROR(INDEX(Items!$C:$C,MATCH($B295,Items!$A:$A,0))&amp;"",""))</f>
        <v/>
      </c>
      <c r="H295" s="17" t="str">
        <f>IF(OR($B295="",$D295=""),"",ROUND(N($D295)*IFERROR(INDEX(Items!$G:$G,MATCH($B295,Items!$A:$A,0)),0),2))</f>
        <v/>
      </c>
    </row>
    <row r="296" spans="1:8" x14ac:dyDescent="0.3">
      <c r="A296" s="15"/>
      <c r="B296" s="13"/>
      <c r="C296" s="13"/>
      <c r="D296" s="13"/>
      <c r="E296" s="13"/>
      <c r="F296" s="13"/>
      <c r="G296" s="16" t="str">
        <f>IF($B296="","",IFERROR(INDEX(Items!$C:$C,MATCH($B296,Items!$A:$A,0))&amp;"",""))</f>
        <v/>
      </c>
      <c r="H296" s="17" t="str">
        <f>IF(OR($B296="",$D296=""),"",ROUND(N($D296)*IFERROR(INDEX(Items!$G:$G,MATCH($B296,Items!$A:$A,0)),0),2))</f>
        <v/>
      </c>
    </row>
    <row r="297" spans="1:8" x14ac:dyDescent="0.3">
      <c r="A297" s="15"/>
      <c r="B297" s="13"/>
      <c r="C297" s="13"/>
      <c r="D297" s="13"/>
      <c r="E297" s="13"/>
      <c r="F297" s="13"/>
      <c r="G297" s="16" t="str">
        <f>IF($B297="","",IFERROR(INDEX(Items!$C:$C,MATCH($B297,Items!$A:$A,0))&amp;"",""))</f>
        <v/>
      </c>
      <c r="H297" s="17" t="str">
        <f>IF(OR($B297="",$D297=""),"",ROUND(N($D297)*IFERROR(INDEX(Items!$G:$G,MATCH($B297,Items!$A:$A,0)),0),2))</f>
        <v/>
      </c>
    </row>
    <row r="298" spans="1:8" x14ac:dyDescent="0.3">
      <c r="A298" s="15"/>
      <c r="B298" s="13"/>
      <c r="C298" s="13"/>
      <c r="D298" s="13"/>
      <c r="E298" s="13"/>
      <c r="F298" s="13"/>
      <c r="G298" s="16" t="str">
        <f>IF($B298="","",IFERROR(INDEX(Items!$C:$C,MATCH($B298,Items!$A:$A,0))&amp;"",""))</f>
        <v/>
      </c>
      <c r="H298" s="17" t="str">
        <f>IF(OR($B298="",$D298=""),"",ROUND(N($D298)*IFERROR(INDEX(Items!$G:$G,MATCH($B298,Items!$A:$A,0)),0),2))</f>
        <v/>
      </c>
    </row>
    <row r="299" spans="1:8" x14ac:dyDescent="0.3">
      <c r="A299" s="15"/>
      <c r="B299" s="13"/>
      <c r="C299" s="13"/>
      <c r="D299" s="13"/>
      <c r="E299" s="13"/>
      <c r="F299" s="13"/>
      <c r="G299" s="16" t="str">
        <f>IF($B299="","",IFERROR(INDEX(Items!$C:$C,MATCH($B299,Items!$A:$A,0))&amp;"",""))</f>
        <v/>
      </c>
      <c r="H299" s="17" t="str">
        <f>IF(OR($B299="",$D299=""),"",ROUND(N($D299)*IFERROR(INDEX(Items!$G:$G,MATCH($B299,Items!$A:$A,0)),0),2))</f>
        <v/>
      </c>
    </row>
    <row r="300" spans="1:8" x14ac:dyDescent="0.3">
      <c r="A300" s="15"/>
      <c r="B300" s="13"/>
      <c r="C300" s="13"/>
      <c r="D300" s="13"/>
      <c r="E300" s="13"/>
      <c r="F300" s="13"/>
      <c r="G300" s="16" t="str">
        <f>IF($B300="","",IFERROR(INDEX(Items!$C:$C,MATCH($B300,Items!$A:$A,0))&amp;"",""))</f>
        <v/>
      </c>
      <c r="H300" s="17" t="str">
        <f>IF(OR($B300="",$D300=""),"",ROUND(N($D300)*IFERROR(INDEX(Items!$G:$G,MATCH($B300,Items!$A:$A,0)),0),2))</f>
        <v/>
      </c>
    </row>
    <row r="301" spans="1:8" x14ac:dyDescent="0.3">
      <c r="A301" s="15"/>
      <c r="B301" s="13"/>
      <c r="C301" s="13"/>
      <c r="D301" s="13"/>
      <c r="E301" s="13"/>
      <c r="F301" s="13"/>
      <c r="G301" s="16" t="str">
        <f>IF($B301="","",IFERROR(INDEX(Items!$C:$C,MATCH($B301,Items!$A:$A,0))&amp;"",""))</f>
        <v/>
      </c>
      <c r="H301" s="17" t="str">
        <f>IF(OR($B301="",$D301=""),"",ROUND(N($D301)*IFERROR(INDEX(Items!$G:$G,MATCH($B301,Items!$A:$A,0)),0),2))</f>
        <v/>
      </c>
    </row>
    <row r="302" spans="1:8" x14ac:dyDescent="0.3">
      <c r="A302" s="15"/>
      <c r="B302" s="13"/>
      <c r="C302" s="13"/>
      <c r="D302" s="13"/>
      <c r="E302" s="13"/>
      <c r="F302" s="13"/>
      <c r="G302" s="16" t="str">
        <f>IF($B302="","",IFERROR(INDEX(Items!$C:$C,MATCH($B302,Items!$A:$A,0))&amp;"",""))</f>
        <v/>
      </c>
      <c r="H302" s="17" t="str">
        <f>IF(OR($B302="",$D302=""),"",ROUND(N($D302)*IFERROR(INDEX(Items!$G:$G,MATCH($B302,Items!$A:$A,0)),0),2))</f>
        <v/>
      </c>
    </row>
    <row r="303" spans="1:8" x14ac:dyDescent="0.3">
      <c r="A303" s="15"/>
      <c r="B303" s="13"/>
      <c r="C303" s="13"/>
      <c r="D303" s="13"/>
      <c r="E303" s="13"/>
      <c r="F303" s="13"/>
      <c r="G303" s="16" t="str">
        <f>IF($B303="","",IFERROR(INDEX(Items!$C:$C,MATCH($B303,Items!$A:$A,0))&amp;"",""))</f>
        <v/>
      </c>
      <c r="H303" s="17" t="str">
        <f>IF(OR($B303="",$D303=""),"",ROUND(N($D303)*IFERROR(INDEX(Items!$G:$G,MATCH($B303,Items!$A:$A,0)),0),2))</f>
        <v/>
      </c>
    </row>
    <row r="304" spans="1:8" x14ac:dyDescent="0.3">
      <c r="A304" s="15"/>
      <c r="B304" s="13"/>
      <c r="C304" s="13"/>
      <c r="D304" s="13"/>
      <c r="E304" s="13"/>
      <c r="F304" s="13"/>
      <c r="G304" s="16" t="str">
        <f>IF($B304="","",IFERROR(INDEX(Items!$C:$C,MATCH($B304,Items!$A:$A,0))&amp;"",""))</f>
        <v/>
      </c>
      <c r="H304" s="17" t="str">
        <f>IF(OR($B304="",$D304=""),"",ROUND(N($D304)*IFERROR(INDEX(Items!$G:$G,MATCH($B304,Items!$A:$A,0)),0),2))</f>
        <v/>
      </c>
    </row>
    <row r="305" spans="1:8" x14ac:dyDescent="0.3">
      <c r="A305" s="15"/>
      <c r="B305" s="13"/>
      <c r="C305" s="13"/>
      <c r="D305" s="13"/>
      <c r="E305" s="13"/>
      <c r="F305" s="13"/>
      <c r="G305" s="16" t="str">
        <f>IF($B305="","",IFERROR(INDEX(Items!$C:$C,MATCH($B305,Items!$A:$A,0))&amp;"",""))</f>
        <v/>
      </c>
      <c r="H305" s="17" t="str">
        <f>IF(OR($B305="",$D305=""),"",ROUND(N($D305)*IFERROR(INDEX(Items!$G:$G,MATCH($B305,Items!$A:$A,0)),0),2))</f>
        <v/>
      </c>
    </row>
    <row r="306" spans="1:8" x14ac:dyDescent="0.3">
      <c r="A306" s="15"/>
      <c r="B306" s="13"/>
      <c r="C306" s="13"/>
      <c r="D306" s="13"/>
      <c r="E306" s="13"/>
      <c r="F306" s="13"/>
      <c r="G306" s="16" t="str">
        <f>IF($B306="","",IFERROR(INDEX(Items!$C:$C,MATCH($B306,Items!$A:$A,0))&amp;"",""))</f>
        <v/>
      </c>
      <c r="H306" s="17" t="str">
        <f>IF(OR($B306="",$D306=""),"",ROUND(N($D306)*IFERROR(INDEX(Items!$G:$G,MATCH($B306,Items!$A:$A,0)),0),2))</f>
        <v/>
      </c>
    </row>
    <row r="307" spans="1:8" x14ac:dyDescent="0.3">
      <c r="A307" s="15"/>
      <c r="B307" s="13"/>
      <c r="C307" s="13"/>
      <c r="D307" s="13"/>
      <c r="E307" s="13"/>
      <c r="F307" s="13"/>
      <c r="G307" s="16" t="str">
        <f>IF($B307="","",IFERROR(INDEX(Items!$C:$C,MATCH($B307,Items!$A:$A,0))&amp;"",""))</f>
        <v/>
      </c>
      <c r="H307" s="17" t="str">
        <f>IF(OR($B307="",$D307=""),"",ROUND(N($D307)*IFERROR(INDEX(Items!$G:$G,MATCH($B307,Items!$A:$A,0)),0),2))</f>
        <v/>
      </c>
    </row>
    <row r="308" spans="1:8" x14ac:dyDescent="0.3">
      <c r="A308" s="15"/>
      <c r="B308" s="13"/>
      <c r="C308" s="13"/>
      <c r="D308" s="13"/>
      <c r="E308" s="13"/>
      <c r="F308" s="13"/>
      <c r="G308" s="16" t="str">
        <f>IF($B308="","",IFERROR(INDEX(Items!$C:$C,MATCH($B308,Items!$A:$A,0))&amp;"",""))</f>
        <v/>
      </c>
      <c r="H308" s="17" t="str">
        <f>IF(OR($B308="",$D308=""),"",ROUND(N($D308)*IFERROR(INDEX(Items!$G:$G,MATCH($B308,Items!$A:$A,0)),0),2))</f>
        <v/>
      </c>
    </row>
    <row r="309" spans="1:8" x14ac:dyDescent="0.3">
      <c r="A309" s="15"/>
      <c r="B309" s="13"/>
      <c r="C309" s="13"/>
      <c r="D309" s="13"/>
      <c r="E309" s="13"/>
      <c r="F309" s="13"/>
      <c r="G309" s="16" t="str">
        <f>IF($B309="","",IFERROR(INDEX(Items!$C:$C,MATCH($B309,Items!$A:$A,0))&amp;"",""))</f>
        <v/>
      </c>
      <c r="H309" s="17" t="str">
        <f>IF(OR($B309="",$D309=""),"",ROUND(N($D309)*IFERROR(INDEX(Items!$G:$G,MATCH($B309,Items!$A:$A,0)),0),2))</f>
        <v/>
      </c>
    </row>
    <row r="310" spans="1:8" x14ac:dyDescent="0.3">
      <c r="A310" s="15"/>
      <c r="B310" s="13"/>
      <c r="C310" s="13"/>
      <c r="D310" s="13"/>
      <c r="E310" s="13"/>
      <c r="F310" s="13"/>
      <c r="G310" s="16" t="str">
        <f>IF($B310="","",IFERROR(INDEX(Items!$C:$C,MATCH($B310,Items!$A:$A,0))&amp;"",""))</f>
        <v/>
      </c>
      <c r="H310" s="17" t="str">
        <f>IF(OR($B310="",$D310=""),"",ROUND(N($D310)*IFERROR(INDEX(Items!$G:$G,MATCH($B310,Items!$A:$A,0)),0),2))</f>
        <v/>
      </c>
    </row>
    <row r="311" spans="1:8" x14ac:dyDescent="0.3">
      <c r="A311" s="15"/>
      <c r="B311" s="13"/>
      <c r="C311" s="13"/>
      <c r="D311" s="13"/>
      <c r="E311" s="13"/>
      <c r="F311" s="13"/>
      <c r="G311" s="16" t="str">
        <f>IF($B311="","",IFERROR(INDEX(Items!$C:$C,MATCH($B311,Items!$A:$A,0))&amp;"",""))</f>
        <v/>
      </c>
      <c r="H311" s="17" t="str">
        <f>IF(OR($B311="",$D311=""),"",ROUND(N($D311)*IFERROR(INDEX(Items!$G:$G,MATCH($B311,Items!$A:$A,0)),0),2))</f>
        <v/>
      </c>
    </row>
    <row r="312" spans="1:8" x14ac:dyDescent="0.3">
      <c r="A312" s="15"/>
      <c r="B312" s="13"/>
      <c r="C312" s="13"/>
      <c r="D312" s="13"/>
      <c r="E312" s="13"/>
      <c r="F312" s="13"/>
      <c r="G312" s="16" t="str">
        <f>IF($B312="","",IFERROR(INDEX(Items!$C:$C,MATCH($B312,Items!$A:$A,0))&amp;"",""))</f>
        <v/>
      </c>
      <c r="H312" s="17" t="str">
        <f>IF(OR($B312="",$D312=""),"",ROUND(N($D312)*IFERROR(INDEX(Items!$G:$G,MATCH($B312,Items!$A:$A,0)),0),2))</f>
        <v/>
      </c>
    </row>
    <row r="313" spans="1:8" x14ac:dyDescent="0.3">
      <c r="A313" s="15"/>
      <c r="B313" s="13"/>
      <c r="C313" s="13"/>
      <c r="D313" s="13"/>
      <c r="E313" s="13"/>
      <c r="F313" s="13"/>
      <c r="G313" s="16" t="str">
        <f>IF($B313="","",IFERROR(INDEX(Items!$C:$C,MATCH($B313,Items!$A:$A,0))&amp;"",""))</f>
        <v/>
      </c>
      <c r="H313" s="17" t="str">
        <f>IF(OR($B313="",$D313=""),"",ROUND(N($D313)*IFERROR(INDEX(Items!$G:$G,MATCH($B313,Items!$A:$A,0)),0),2))</f>
        <v/>
      </c>
    </row>
    <row r="314" spans="1:8" x14ac:dyDescent="0.3">
      <c r="A314" s="15"/>
      <c r="B314" s="13"/>
      <c r="C314" s="13"/>
      <c r="D314" s="13"/>
      <c r="E314" s="13"/>
      <c r="F314" s="13"/>
      <c r="G314" s="16" t="str">
        <f>IF($B314="","",IFERROR(INDEX(Items!$C:$C,MATCH($B314,Items!$A:$A,0))&amp;"",""))</f>
        <v/>
      </c>
      <c r="H314" s="17" t="str">
        <f>IF(OR($B314="",$D314=""),"",ROUND(N($D314)*IFERROR(INDEX(Items!$G:$G,MATCH($B314,Items!$A:$A,0)),0),2))</f>
        <v/>
      </c>
    </row>
    <row r="315" spans="1:8" x14ac:dyDescent="0.3">
      <c r="A315" s="15"/>
      <c r="B315" s="13"/>
      <c r="C315" s="13"/>
      <c r="D315" s="13"/>
      <c r="E315" s="13"/>
      <c r="F315" s="13"/>
      <c r="G315" s="16" t="str">
        <f>IF($B315="","",IFERROR(INDEX(Items!$C:$C,MATCH($B315,Items!$A:$A,0))&amp;"",""))</f>
        <v/>
      </c>
      <c r="H315" s="17" t="str">
        <f>IF(OR($B315="",$D315=""),"",ROUND(N($D315)*IFERROR(INDEX(Items!$G:$G,MATCH($B315,Items!$A:$A,0)),0),2))</f>
        <v/>
      </c>
    </row>
    <row r="316" spans="1:8" x14ac:dyDescent="0.3">
      <c r="A316" s="15"/>
      <c r="B316" s="13"/>
      <c r="C316" s="13"/>
      <c r="D316" s="13"/>
      <c r="E316" s="13"/>
      <c r="F316" s="13"/>
      <c r="G316" s="16" t="str">
        <f>IF($B316="","",IFERROR(INDEX(Items!$C:$C,MATCH($B316,Items!$A:$A,0))&amp;"",""))</f>
        <v/>
      </c>
      <c r="H316" s="17" t="str">
        <f>IF(OR($B316="",$D316=""),"",ROUND(N($D316)*IFERROR(INDEX(Items!$G:$G,MATCH($B316,Items!$A:$A,0)),0),2))</f>
        <v/>
      </c>
    </row>
    <row r="317" spans="1:8" x14ac:dyDescent="0.3">
      <c r="A317" s="15"/>
      <c r="B317" s="13"/>
      <c r="C317" s="13"/>
      <c r="D317" s="13"/>
      <c r="E317" s="13"/>
      <c r="F317" s="13"/>
      <c r="G317" s="16" t="str">
        <f>IF($B317="","",IFERROR(INDEX(Items!$C:$C,MATCH($B317,Items!$A:$A,0))&amp;"",""))</f>
        <v/>
      </c>
      <c r="H317" s="17" t="str">
        <f>IF(OR($B317="",$D317=""),"",ROUND(N($D317)*IFERROR(INDEX(Items!$G:$G,MATCH($B317,Items!$A:$A,0)),0),2))</f>
        <v/>
      </c>
    </row>
    <row r="318" spans="1:8" x14ac:dyDescent="0.3">
      <c r="A318" s="15"/>
      <c r="B318" s="13"/>
      <c r="C318" s="13"/>
      <c r="D318" s="13"/>
      <c r="E318" s="13"/>
      <c r="F318" s="13"/>
      <c r="G318" s="16" t="str">
        <f>IF($B318="","",IFERROR(INDEX(Items!$C:$C,MATCH($B318,Items!$A:$A,0))&amp;"",""))</f>
        <v/>
      </c>
      <c r="H318" s="17" t="str">
        <f>IF(OR($B318="",$D318=""),"",ROUND(N($D318)*IFERROR(INDEX(Items!$G:$G,MATCH($B318,Items!$A:$A,0)),0),2))</f>
        <v/>
      </c>
    </row>
    <row r="319" spans="1:8" x14ac:dyDescent="0.3">
      <c r="A319" s="15"/>
      <c r="B319" s="13"/>
      <c r="C319" s="13"/>
      <c r="D319" s="13"/>
      <c r="E319" s="13"/>
      <c r="F319" s="13"/>
      <c r="G319" s="16" t="str">
        <f>IF($B319="","",IFERROR(INDEX(Items!$C:$C,MATCH($B319,Items!$A:$A,0))&amp;"",""))</f>
        <v/>
      </c>
      <c r="H319" s="17" t="str">
        <f>IF(OR($B319="",$D319=""),"",ROUND(N($D319)*IFERROR(INDEX(Items!$G:$G,MATCH($B319,Items!$A:$A,0)),0),2))</f>
        <v/>
      </c>
    </row>
    <row r="320" spans="1:8" x14ac:dyDescent="0.3">
      <c r="A320" s="15"/>
      <c r="B320" s="13"/>
      <c r="C320" s="13"/>
      <c r="D320" s="13"/>
      <c r="E320" s="13"/>
      <c r="F320" s="13"/>
      <c r="G320" s="16" t="str">
        <f>IF($B320="","",IFERROR(INDEX(Items!$C:$C,MATCH($B320,Items!$A:$A,0))&amp;"",""))</f>
        <v/>
      </c>
      <c r="H320" s="17" t="str">
        <f>IF(OR($B320="",$D320=""),"",ROUND(N($D320)*IFERROR(INDEX(Items!$G:$G,MATCH($B320,Items!$A:$A,0)),0),2))</f>
        <v/>
      </c>
    </row>
    <row r="321" spans="1:8" x14ac:dyDescent="0.3">
      <c r="A321" s="15"/>
      <c r="B321" s="13"/>
      <c r="C321" s="13"/>
      <c r="D321" s="13"/>
      <c r="E321" s="13"/>
      <c r="F321" s="13"/>
      <c r="G321" s="16" t="str">
        <f>IF($B321="","",IFERROR(INDEX(Items!$C:$C,MATCH($B321,Items!$A:$A,0))&amp;"",""))</f>
        <v/>
      </c>
      <c r="H321" s="17" t="str">
        <f>IF(OR($B321="",$D321=""),"",ROUND(N($D321)*IFERROR(INDEX(Items!$G:$G,MATCH($B321,Items!$A:$A,0)),0),2))</f>
        <v/>
      </c>
    </row>
    <row r="322" spans="1:8" x14ac:dyDescent="0.3">
      <c r="A322" s="15"/>
      <c r="B322" s="13"/>
      <c r="C322" s="13"/>
      <c r="D322" s="13"/>
      <c r="E322" s="13"/>
      <c r="F322" s="13"/>
      <c r="G322" s="16" t="str">
        <f>IF($B322="","",IFERROR(INDEX(Items!$C:$C,MATCH($B322,Items!$A:$A,0))&amp;"",""))</f>
        <v/>
      </c>
      <c r="H322" s="17" t="str">
        <f>IF(OR($B322="",$D322=""),"",ROUND(N($D322)*IFERROR(INDEX(Items!$G:$G,MATCH($B322,Items!$A:$A,0)),0),2))</f>
        <v/>
      </c>
    </row>
    <row r="323" spans="1:8" x14ac:dyDescent="0.3">
      <c r="A323" s="15"/>
      <c r="B323" s="13"/>
      <c r="C323" s="13"/>
      <c r="D323" s="13"/>
      <c r="E323" s="13"/>
      <c r="F323" s="13"/>
      <c r="G323" s="16" t="str">
        <f>IF($B323="","",IFERROR(INDEX(Items!$C:$C,MATCH($B323,Items!$A:$A,0))&amp;"",""))</f>
        <v/>
      </c>
      <c r="H323" s="17" t="str">
        <f>IF(OR($B323="",$D323=""),"",ROUND(N($D323)*IFERROR(INDEX(Items!$G:$G,MATCH($B323,Items!$A:$A,0)),0),2))</f>
        <v/>
      </c>
    </row>
    <row r="324" spans="1:8" x14ac:dyDescent="0.3">
      <c r="A324" s="15"/>
      <c r="B324" s="13"/>
      <c r="C324" s="13"/>
      <c r="D324" s="13"/>
      <c r="E324" s="13"/>
      <c r="F324" s="13"/>
      <c r="G324" s="16" t="str">
        <f>IF($B324="","",IFERROR(INDEX(Items!$C:$C,MATCH($B324,Items!$A:$A,0))&amp;"",""))</f>
        <v/>
      </c>
      <c r="H324" s="17" t="str">
        <f>IF(OR($B324="",$D324=""),"",ROUND(N($D324)*IFERROR(INDEX(Items!$G:$G,MATCH($B324,Items!$A:$A,0)),0),2))</f>
        <v/>
      </c>
    </row>
    <row r="325" spans="1:8" x14ac:dyDescent="0.3">
      <c r="A325" s="15"/>
      <c r="B325" s="13"/>
      <c r="C325" s="13"/>
      <c r="D325" s="13"/>
      <c r="E325" s="13"/>
      <c r="F325" s="13"/>
      <c r="G325" s="16" t="str">
        <f>IF($B325="","",IFERROR(INDEX(Items!$C:$C,MATCH($B325,Items!$A:$A,0))&amp;"",""))</f>
        <v/>
      </c>
      <c r="H325" s="17" t="str">
        <f>IF(OR($B325="",$D325=""),"",ROUND(N($D325)*IFERROR(INDEX(Items!$G:$G,MATCH($B325,Items!$A:$A,0)),0),2))</f>
        <v/>
      </c>
    </row>
    <row r="326" spans="1:8" x14ac:dyDescent="0.3">
      <c r="A326" s="15"/>
      <c r="B326" s="13"/>
      <c r="C326" s="13"/>
      <c r="D326" s="13"/>
      <c r="E326" s="13"/>
      <c r="F326" s="13"/>
      <c r="G326" s="16" t="str">
        <f>IF($B326="","",IFERROR(INDEX(Items!$C:$C,MATCH($B326,Items!$A:$A,0))&amp;"",""))</f>
        <v/>
      </c>
      <c r="H326" s="17" t="str">
        <f>IF(OR($B326="",$D326=""),"",ROUND(N($D326)*IFERROR(INDEX(Items!$G:$G,MATCH($B326,Items!$A:$A,0)),0),2))</f>
        <v/>
      </c>
    </row>
    <row r="327" spans="1:8" x14ac:dyDescent="0.3">
      <c r="A327" s="15"/>
      <c r="B327" s="13"/>
      <c r="C327" s="13"/>
      <c r="D327" s="13"/>
      <c r="E327" s="13"/>
      <c r="F327" s="13"/>
      <c r="G327" s="16" t="str">
        <f>IF($B327="","",IFERROR(INDEX(Items!$C:$C,MATCH($B327,Items!$A:$A,0))&amp;"",""))</f>
        <v/>
      </c>
      <c r="H327" s="17" t="str">
        <f>IF(OR($B327="",$D327=""),"",ROUND(N($D327)*IFERROR(INDEX(Items!$G:$G,MATCH($B327,Items!$A:$A,0)),0),2))</f>
        <v/>
      </c>
    </row>
    <row r="328" spans="1:8" x14ac:dyDescent="0.3">
      <c r="A328" s="15"/>
      <c r="B328" s="13"/>
      <c r="C328" s="13"/>
      <c r="D328" s="13"/>
      <c r="E328" s="13"/>
      <c r="F328" s="13"/>
      <c r="G328" s="16" t="str">
        <f>IF($B328="","",IFERROR(INDEX(Items!$C:$C,MATCH($B328,Items!$A:$A,0))&amp;"",""))</f>
        <v/>
      </c>
      <c r="H328" s="17" t="str">
        <f>IF(OR($B328="",$D328=""),"",ROUND(N($D328)*IFERROR(INDEX(Items!$G:$G,MATCH($B328,Items!$A:$A,0)),0),2))</f>
        <v/>
      </c>
    </row>
    <row r="329" spans="1:8" x14ac:dyDescent="0.3">
      <c r="A329" s="15"/>
      <c r="B329" s="13"/>
      <c r="C329" s="13"/>
      <c r="D329" s="13"/>
      <c r="E329" s="13"/>
      <c r="F329" s="13"/>
      <c r="G329" s="16" t="str">
        <f>IF($B329="","",IFERROR(INDEX(Items!$C:$C,MATCH($B329,Items!$A:$A,0))&amp;"",""))</f>
        <v/>
      </c>
      <c r="H329" s="17" t="str">
        <f>IF(OR($B329="",$D329=""),"",ROUND(N($D329)*IFERROR(INDEX(Items!$G:$G,MATCH($B329,Items!$A:$A,0)),0),2))</f>
        <v/>
      </c>
    </row>
    <row r="330" spans="1:8" x14ac:dyDescent="0.3">
      <c r="A330" s="15"/>
      <c r="B330" s="13"/>
      <c r="C330" s="13"/>
      <c r="D330" s="13"/>
      <c r="E330" s="13"/>
      <c r="F330" s="13"/>
      <c r="G330" s="16" t="str">
        <f>IF($B330="","",IFERROR(INDEX(Items!$C:$C,MATCH($B330,Items!$A:$A,0))&amp;"",""))</f>
        <v/>
      </c>
      <c r="H330" s="17" t="str">
        <f>IF(OR($B330="",$D330=""),"",ROUND(N($D330)*IFERROR(INDEX(Items!$G:$G,MATCH($B330,Items!$A:$A,0)),0),2))</f>
        <v/>
      </c>
    </row>
    <row r="331" spans="1:8" x14ac:dyDescent="0.3">
      <c r="A331" s="15"/>
      <c r="B331" s="13"/>
      <c r="C331" s="13"/>
      <c r="D331" s="13"/>
      <c r="E331" s="13"/>
      <c r="F331" s="13"/>
      <c r="G331" s="16" t="str">
        <f>IF($B331="","",IFERROR(INDEX(Items!$C:$C,MATCH($B331,Items!$A:$A,0))&amp;"",""))</f>
        <v/>
      </c>
      <c r="H331" s="17" t="str">
        <f>IF(OR($B331="",$D331=""),"",ROUND(N($D331)*IFERROR(INDEX(Items!$G:$G,MATCH($B331,Items!$A:$A,0)),0),2))</f>
        <v/>
      </c>
    </row>
    <row r="332" spans="1:8" x14ac:dyDescent="0.3">
      <c r="A332" s="15"/>
      <c r="B332" s="13"/>
      <c r="C332" s="13"/>
      <c r="D332" s="13"/>
      <c r="E332" s="13"/>
      <c r="F332" s="13"/>
      <c r="G332" s="16" t="str">
        <f>IF($B332="","",IFERROR(INDEX(Items!$C:$C,MATCH($B332,Items!$A:$A,0))&amp;"",""))</f>
        <v/>
      </c>
      <c r="H332" s="17" t="str">
        <f>IF(OR($B332="",$D332=""),"",ROUND(N($D332)*IFERROR(INDEX(Items!$G:$G,MATCH($B332,Items!$A:$A,0)),0),2))</f>
        <v/>
      </c>
    </row>
    <row r="333" spans="1:8" x14ac:dyDescent="0.3">
      <c r="A333" s="15"/>
      <c r="B333" s="13"/>
      <c r="C333" s="13"/>
      <c r="D333" s="13"/>
      <c r="E333" s="13"/>
      <c r="F333" s="13"/>
      <c r="G333" s="16" t="str">
        <f>IF($B333="","",IFERROR(INDEX(Items!$C:$C,MATCH($B333,Items!$A:$A,0))&amp;"",""))</f>
        <v/>
      </c>
      <c r="H333" s="17" t="str">
        <f>IF(OR($B333="",$D333=""),"",ROUND(N($D333)*IFERROR(INDEX(Items!$G:$G,MATCH($B333,Items!$A:$A,0)),0),2))</f>
        <v/>
      </c>
    </row>
    <row r="334" spans="1:8" x14ac:dyDescent="0.3">
      <c r="A334" s="15"/>
      <c r="B334" s="13"/>
      <c r="C334" s="13"/>
      <c r="D334" s="13"/>
      <c r="E334" s="13"/>
      <c r="F334" s="13"/>
      <c r="G334" s="16" t="str">
        <f>IF($B334="","",IFERROR(INDEX(Items!$C:$C,MATCH($B334,Items!$A:$A,0))&amp;"",""))</f>
        <v/>
      </c>
      <c r="H334" s="17" t="str">
        <f>IF(OR($B334="",$D334=""),"",ROUND(N($D334)*IFERROR(INDEX(Items!$G:$G,MATCH($B334,Items!$A:$A,0)),0),2))</f>
        <v/>
      </c>
    </row>
    <row r="335" spans="1:8" x14ac:dyDescent="0.3">
      <c r="A335" s="15"/>
      <c r="B335" s="13"/>
      <c r="C335" s="13"/>
      <c r="D335" s="13"/>
      <c r="E335" s="13"/>
      <c r="F335" s="13"/>
      <c r="G335" s="16" t="str">
        <f>IF($B335="","",IFERROR(INDEX(Items!$C:$C,MATCH($B335,Items!$A:$A,0))&amp;"",""))</f>
        <v/>
      </c>
      <c r="H335" s="17" t="str">
        <f>IF(OR($B335="",$D335=""),"",ROUND(N($D335)*IFERROR(INDEX(Items!$G:$G,MATCH($B335,Items!$A:$A,0)),0),2))</f>
        <v/>
      </c>
    </row>
    <row r="336" spans="1:8" x14ac:dyDescent="0.3">
      <c r="A336" s="15"/>
      <c r="B336" s="13"/>
      <c r="C336" s="13"/>
      <c r="D336" s="13"/>
      <c r="E336" s="13"/>
      <c r="F336" s="13"/>
      <c r="G336" s="16" t="str">
        <f>IF($B336="","",IFERROR(INDEX(Items!$C:$C,MATCH($B336,Items!$A:$A,0))&amp;"",""))</f>
        <v/>
      </c>
      <c r="H336" s="17" t="str">
        <f>IF(OR($B336="",$D336=""),"",ROUND(N($D336)*IFERROR(INDEX(Items!$G:$G,MATCH($B336,Items!$A:$A,0)),0),2))</f>
        <v/>
      </c>
    </row>
    <row r="337" spans="1:8" x14ac:dyDescent="0.3">
      <c r="A337" s="15"/>
      <c r="B337" s="13"/>
      <c r="C337" s="13"/>
      <c r="D337" s="13"/>
      <c r="E337" s="13"/>
      <c r="F337" s="13"/>
      <c r="G337" s="16" t="str">
        <f>IF($B337="","",IFERROR(INDEX(Items!$C:$C,MATCH($B337,Items!$A:$A,0))&amp;"",""))</f>
        <v/>
      </c>
      <c r="H337" s="17" t="str">
        <f>IF(OR($B337="",$D337=""),"",ROUND(N($D337)*IFERROR(INDEX(Items!$G:$G,MATCH($B337,Items!$A:$A,0)),0),2))</f>
        <v/>
      </c>
    </row>
    <row r="338" spans="1:8" x14ac:dyDescent="0.3">
      <c r="A338" s="15"/>
      <c r="B338" s="13"/>
      <c r="C338" s="13"/>
      <c r="D338" s="13"/>
      <c r="E338" s="13"/>
      <c r="F338" s="13"/>
      <c r="G338" s="16" t="str">
        <f>IF($B338="","",IFERROR(INDEX(Items!$C:$C,MATCH($B338,Items!$A:$A,0))&amp;"",""))</f>
        <v/>
      </c>
      <c r="H338" s="17" t="str">
        <f>IF(OR($B338="",$D338=""),"",ROUND(N($D338)*IFERROR(INDEX(Items!$G:$G,MATCH($B338,Items!$A:$A,0)),0),2))</f>
        <v/>
      </c>
    </row>
    <row r="339" spans="1:8" x14ac:dyDescent="0.3">
      <c r="A339" s="15"/>
      <c r="B339" s="13"/>
      <c r="C339" s="13"/>
      <c r="D339" s="13"/>
      <c r="E339" s="13"/>
      <c r="F339" s="13"/>
      <c r="G339" s="16" t="str">
        <f>IF($B339="","",IFERROR(INDEX(Items!$C:$C,MATCH($B339,Items!$A:$A,0))&amp;"",""))</f>
        <v/>
      </c>
      <c r="H339" s="17" t="str">
        <f>IF(OR($B339="",$D339=""),"",ROUND(N($D339)*IFERROR(INDEX(Items!$G:$G,MATCH($B339,Items!$A:$A,0)),0),2))</f>
        <v/>
      </c>
    </row>
    <row r="340" spans="1:8" x14ac:dyDescent="0.3">
      <c r="A340" s="15"/>
      <c r="B340" s="13"/>
      <c r="C340" s="13"/>
      <c r="D340" s="13"/>
      <c r="E340" s="13"/>
      <c r="F340" s="13"/>
      <c r="G340" s="16" t="str">
        <f>IF($B340="","",IFERROR(INDEX(Items!$C:$C,MATCH($B340,Items!$A:$A,0))&amp;"",""))</f>
        <v/>
      </c>
      <c r="H340" s="17" t="str">
        <f>IF(OR($B340="",$D340=""),"",ROUND(N($D340)*IFERROR(INDEX(Items!$G:$G,MATCH($B340,Items!$A:$A,0)),0),2))</f>
        <v/>
      </c>
    </row>
    <row r="341" spans="1:8" x14ac:dyDescent="0.3">
      <c r="A341" s="15"/>
      <c r="B341" s="13"/>
      <c r="C341" s="13"/>
      <c r="D341" s="13"/>
      <c r="E341" s="13"/>
      <c r="F341" s="13"/>
      <c r="G341" s="16" t="str">
        <f>IF($B341="","",IFERROR(INDEX(Items!$C:$C,MATCH($B341,Items!$A:$A,0))&amp;"",""))</f>
        <v/>
      </c>
      <c r="H341" s="17" t="str">
        <f>IF(OR($B341="",$D341=""),"",ROUND(N($D341)*IFERROR(INDEX(Items!$G:$G,MATCH($B341,Items!$A:$A,0)),0),2))</f>
        <v/>
      </c>
    </row>
    <row r="342" spans="1:8" x14ac:dyDescent="0.3">
      <c r="A342" s="15"/>
      <c r="B342" s="13"/>
      <c r="C342" s="13"/>
      <c r="D342" s="13"/>
      <c r="E342" s="13"/>
      <c r="F342" s="13"/>
      <c r="G342" s="16" t="str">
        <f>IF($B342="","",IFERROR(INDEX(Items!$C:$C,MATCH($B342,Items!$A:$A,0))&amp;"",""))</f>
        <v/>
      </c>
      <c r="H342" s="17" t="str">
        <f>IF(OR($B342="",$D342=""),"",ROUND(N($D342)*IFERROR(INDEX(Items!$G:$G,MATCH($B342,Items!$A:$A,0)),0),2))</f>
        <v/>
      </c>
    </row>
    <row r="343" spans="1:8" x14ac:dyDescent="0.3">
      <c r="A343" s="15"/>
      <c r="B343" s="13"/>
      <c r="C343" s="13"/>
      <c r="D343" s="13"/>
      <c r="E343" s="13"/>
      <c r="F343" s="13"/>
      <c r="G343" s="16" t="str">
        <f>IF($B343="","",IFERROR(INDEX(Items!$C:$C,MATCH($B343,Items!$A:$A,0))&amp;"",""))</f>
        <v/>
      </c>
      <c r="H343" s="17" t="str">
        <f>IF(OR($B343="",$D343=""),"",ROUND(N($D343)*IFERROR(INDEX(Items!$G:$G,MATCH($B343,Items!$A:$A,0)),0),2))</f>
        <v/>
      </c>
    </row>
    <row r="344" spans="1:8" x14ac:dyDescent="0.3">
      <c r="A344" s="15"/>
      <c r="B344" s="13"/>
      <c r="C344" s="13"/>
      <c r="D344" s="13"/>
      <c r="E344" s="13"/>
      <c r="F344" s="13"/>
      <c r="G344" s="16" t="str">
        <f>IF($B344="","",IFERROR(INDEX(Items!$C:$C,MATCH($B344,Items!$A:$A,0))&amp;"",""))</f>
        <v/>
      </c>
      <c r="H344" s="17" t="str">
        <f>IF(OR($B344="",$D344=""),"",ROUND(N($D344)*IFERROR(INDEX(Items!$G:$G,MATCH($B344,Items!$A:$A,0)),0),2))</f>
        <v/>
      </c>
    </row>
    <row r="345" spans="1:8" x14ac:dyDescent="0.3">
      <c r="A345" s="15"/>
      <c r="B345" s="13"/>
      <c r="C345" s="13"/>
      <c r="D345" s="13"/>
      <c r="E345" s="13"/>
      <c r="F345" s="13"/>
      <c r="G345" s="16" t="str">
        <f>IF($B345="","",IFERROR(INDEX(Items!$C:$C,MATCH($B345,Items!$A:$A,0))&amp;"",""))</f>
        <v/>
      </c>
      <c r="H345" s="17" t="str">
        <f>IF(OR($B345="",$D345=""),"",ROUND(N($D345)*IFERROR(INDEX(Items!$G:$G,MATCH($B345,Items!$A:$A,0)),0),2))</f>
        <v/>
      </c>
    </row>
    <row r="346" spans="1:8" x14ac:dyDescent="0.3">
      <c r="A346" s="15"/>
      <c r="B346" s="13"/>
      <c r="C346" s="13"/>
      <c r="D346" s="13"/>
      <c r="E346" s="13"/>
      <c r="F346" s="13"/>
      <c r="G346" s="16" t="str">
        <f>IF($B346="","",IFERROR(INDEX(Items!$C:$C,MATCH($B346,Items!$A:$A,0))&amp;"",""))</f>
        <v/>
      </c>
      <c r="H346" s="17" t="str">
        <f>IF(OR($B346="",$D346=""),"",ROUND(N($D346)*IFERROR(INDEX(Items!$G:$G,MATCH($B346,Items!$A:$A,0)),0),2))</f>
        <v/>
      </c>
    </row>
    <row r="347" spans="1:8" x14ac:dyDescent="0.3">
      <c r="A347" s="15"/>
      <c r="B347" s="13"/>
      <c r="C347" s="13"/>
      <c r="D347" s="13"/>
      <c r="E347" s="13"/>
      <c r="F347" s="13"/>
      <c r="G347" s="16" t="str">
        <f>IF($B347="","",IFERROR(INDEX(Items!$C:$C,MATCH($B347,Items!$A:$A,0))&amp;"",""))</f>
        <v/>
      </c>
      <c r="H347" s="17" t="str">
        <f>IF(OR($B347="",$D347=""),"",ROUND(N($D347)*IFERROR(INDEX(Items!$G:$G,MATCH($B347,Items!$A:$A,0)),0),2))</f>
        <v/>
      </c>
    </row>
    <row r="348" spans="1:8" x14ac:dyDescent="0.3">
      <c r="A348" s="15"/>
      <c r="B348" s="13"/>
      <c r="C348" s="13"/>
      <c r="D348" s="13"/>
      <c r="E348" s="13"/>
      <c r="F348" s="13"/>
      <c r="G348" s="16" t="str">
        <f>IF($B348="","",IFERROR(INDEX(Items!$C:$C,MATCH($B348,Items!$A:$A,0))&amp;"",""))</f>
        <v/>
      </c>
      <c r="H348" s="17" t="str">
        <f>IF(OR($B348="",$D348=""),"",ROUND(N($D348)*IFERROR(INDEX(Items!$G:$G,MATCH($B348,Items!$A:$A,0)),0),2))</f>
        <v/>
      </c>
    </row>
    <row r="349" spans="1:8" x14ac:dyDescent="0.3">
      <c r="A349" s="15"/>
      <c r="B349" s="13"/>
      <c r="C349" s="13"/>
      <c r="D349" s="13"/>
      <c r="E349" s="13"/>
      <c r="F349" s="13"/>
      <c r="G349" s="16" t="str">
        <f>IF($B349="","",IFERROR(INDEX(Items!$C:$C,MATCH($B349,Items!$A:$A,0))&amp;"",""))</f>
        <v/>
      </c>
      <c r="H349" s="17" t="str">
        <f>IF(OR($B349="",$D349=""),"",ROUND(N($D349)*IFERROR(INDEX(Items!$G:$G,MATCH($B349,Items!$A:$A,0)),0),2))</f>
        <v/>
      </c>
    </row>
    <row r="350" spans="1:8" x14ac:dyDescent="0.3">
      <c r="A350" s="15"/>
      <c r="B350" s="13"/>
      <c r="C350" s="13"/>
      <c r="D350" s="13"/>
      <c r="E350" s="13"/>
      <c r="F350" s="13"/>
      <c r="G350" s="16" t="str">
        <f>IF($B350="","",IFERROR(INDEX(Items!$C:$C,MATCH($B350,Items!$A:$A,0))&amp;"",""))</f>
        <v/>
      </c>
      <c r="H350" s="17" t="str">
        <f>IF(OR($B350="",$D350=""),"",ROUND(N($D350)*IFERROR(INDEX(Items!$G:$G,MATCH($B350,Items!$A:$A,0)),0),2))</f>
        <v/>
      </c>
    </row>
    <row r="351" spans="1:8" x14ac:dyDescent="0.3">
      <c r="A351" s="15"/>
      <c r="B351" s="13"/>
      <c r="C351" s="13"/>
      <c r="D351" s="13"/>
      <c r="E351" s="13"/>
      <c r="F351" s="13"/>
      <c r="G351" s="16" t="str">
        <f>IF($B351="","",IFERROR(INDEX(Items!$C:$C,MATCH($B351,Items!$A:$A,0))&amp;"",""))</f>
        <v/>
      </c>
      <c r="H351" s="17" t="str">
        <f>IF(OR($B351="",$D351=""),"",ROUND(N($D351)*IFERROR(INDEX(Items!$G:$G,MATCH($B351,Items!$A:$A,0)),0),2))</f>
        <v/>
      </c>
    </row>
    <row r="352" spans="1:8" x14ac:dyDescent="0.3">
      <c r="A352" s="15"/>
      <c r="B352" s="13"/>
      <c r="C352" s="13"/>
      <c r="D352" s="13"/>
      <c r="E352" s="13"/>
      <c r="F352" s="13"/>
      <c r="G352" s="16" t="str">
        <f>IF($B352="","",IFERROR(INDEX(Items!$C:$C,MATCH($B352,Items!$A:$A,0))&amp;"",""))</f>
        <v/>
      </c>
      <c r="H352" s="17" t="str">
        <f>IF(OR($B352="",$D352=""),"",ROUND(N($D352)*IFERROR(INDEX(Items!$G:$G,MATCH($B352,Items!$A:$A,0)),0),2))</f>
        <v/>
      </c>
    </row>
    <row r="353" spans="1:8" x14ac:dyDescent="0.3">
      <c r="A353" s="15"/>
      <c r="B353" s="13"/>
      <c r="C353" s="13"/>
      <c r="D353" s="13"/>
      <c r="E353" s="13"/>
      <c r="F353" s="13"/>
      <c r="G353" s="16" t="str">
        <f>IF($B353="","",IFERROR(INDEX(Items!$C:$C,MATCH($B353,Items!$A:$A,0))&amp;"",""))</f>
        <v/>
      </c>
      <c r="H353" s="17" t="str">
        <f>IF(OR($B353="",$D353=""),"",ROUND(N($D353)*IFERROR(INDEX(Items!$G:$G,MATCH($B353,Items!$A:$A,0)),0),2))</f>
        <v/>
      </c>
    </row>
    <row r="354" spans="1:8" x14ac:dyDescent="0.3">
      <c r="A354" s="15"/>
      <c r="B354" s="13"/>
      <c r="C354" s="13"/>
      <c r="D354" s="13"/>
      <c r="E354" s="13"/>
      <c r="F354" s="13"/>
      <c r="G354" s="16" t="str">
        <f>IF($B354="","",IFERROR(INDEX(Items!$C:$C,MATCH($B354,Items!$A:$A,0))&amp;"",""))</f>
        <v/>
      </c>
      <c r="H354" s="17" t="str">
        <f>IF(OR($B354="",$D354=""),"",ROUND(N($D354)*IFERROR(INDEX(Items!$G:$G,MATCH($B354,Items!$A:$A,0)),0),2))</f>
        <v/>
      </c>
    </row>
    <row r="355" spans="1:8" x14ac:dyDescent="0.3">
      <c r="A355" s="15"/>
      <c r="B355" s="13"/>
      <c r="C355" s="13"/>
      <c r="D355" s="13"/>
      <c r="E355" s="13"/>
      <c r="F355" s="13"/>
      <c r="G355" s="16" t="str">
        <f>IF($B355="","",IFERROR(INDEX(Items!$C:$C,MATCH($B355,Items!$A:$A,0))&amp;"",""))</f>
        <v/>
      </c>
      <c r="H355" s="17" t="str">
        <f>IF(OR($B355="",$D355=""),"",ROUND(N($D355)*IFERROR(INDEX(Items!$G:$G,MATCH($B355,Items!$A:$A,0)),0),2))</f>
        <v/>
      </c>
    </row>
    <row r="356" spans="1:8" x14ac:dyDescent="0.3">
      <c r="A356" s="15"/>
      <c r="B356" s="13"/>
      <c r="C356" s="13"/>
      <c r="D356" s="13"/>
      <c r="E356" s="13"/>
      <c r="F356" s="13"/>
      <c r="G356" s="16" t="str">
        <f>IF($B356="","",IFERROR(INDEX(Items!$C:$C,MATCH($B356,Items!$A:$A,0))&amp;"",""))</f>
        <v/>
      </c>
      <c r="H356" s="17" t="str">
        <f>IF(OR($B356="",$D356=""),"",ROUND(N($D356)*IFERROR(INDEX(Items!$G:$G,MATCH($B356,Items!$A:$A,0)),0),2))</f>
        <v/>
      </c>
    </row>
    <row r="357" spans="1:8" x14ac:dyDescent="0.3">
      <c r="A357" s="15"/>
      <c r="B357" s="13"/>
      <c r="C357" s="13"/>
      <c r="D357" s="13"/>
      <c r="E357" s="13"/>
      <c r="F357" s="13"/>
      <c r="G357" s="16" t="str">
        <f>IF($B357="","",IFERROR(INDEX(Items!$C:$C,MATCH($B357,Items!$A:$A,0))&amp;"",""))</f>
        <v/>
      </c>
      <c r="H357" s="17" t="str">
        <f>IF(OR($B357="",$D357=""),"",ROUND(N($D357)*IFERROR(INDEX(Items!$G:$G,MATCH($B357,Items!$A:$A,0)),0),2))</f>
        <v/>
      </c>
    </row>
    <row r="358" spans="1:8" x14ac:dyDescent="0.3">
      <c r="A358" s="15"/>
      <c r="B358" s="13"/>
      <c r="C358" s="13"/>
      <c r="D358" s="13"/>
      <c r="E358" s="13"/>
      <c r="F358" s="13"/>
      <c r="G358" s="16" t="str">
        <f>IF($B358="","",IFERROR(INDEX(Items!$C:$C,MATCH($B358,Items!$A:$A,0))&amp;"",""))</f>
        <v/>
      </c>
      <c r="H358" s="17" t="str">
        <f>IF(OR($B358="",$D358=""),"",ROUND(N($D358)*IFERROR(INDEX(Items!$G:$G,MATCH($B358,Items!$A:$A,0)),0),2))</f>
        <v/>
      </c>
    </row>
    <row r="359" spans="1:8" x14ac:dyDescent="0.3">
      <c r="A359" s="15"/>
      <c r="B359" s="13"/>
      <c r="C359" s="13"/>
      <c r="D359" s="13"/>
      <c r="E359" s="13"/>
      <c r="F359" s="13"/>
      <c r="G359" s="16" t="str">
        <f>IF($B359="","",IFERROR(INDEX(Items!$C:$C,MATCH($B359,Items!$A:$A,0))&amp;"",""))</f>
        <v/>
      </c>
      <c r="H359" s="17" t="str">
        <f>IF(OR($B359="",$D359=""),"",ROUND(N($D359)*IFERROR(INDEX(Items!$G:$G,MATCH($B359,Items!$A:$A,0)),0),2))</f>
        <v/>
      </c>
    </row>
    <row r="360" spans="1:8" x14ac:dyDescent="0.3">
      <c r="A360" s="15"/>
      <c r="B360" s="13"/>
      <c r="C360" s="13"/>
      <c r="D360" s="13"/>
      <c r="E360" s="13"/>
      <c r="F360" s="13"/>
      <c r="G360" s="16" t="str">
        <f>IF($B360="","",IFERROR(INDEX(Items!$C:$C,MATCH($B360,Items!$A:$A,0))&amp;"",""))</f>
        <v/>
      </c>
      <c r="H360" s="17" t="str">
        <f>IF(OR($B360="",$D360=""),"",ROUND(N($D360)*IFERROR(INDEX(Items!$G:$G,MATCH($B360,Items!$A:$A,0)),0),2))</f>
        <v/>
      </c>
    </row>
    <row r="361" spans="1:8" x14ac:dyDescent="0.3">
      <c r="A361" s="15"/>
      <c r="B361" s="13"/>
      <c r="C361" s="13"/>
      <c r="D361" s="13"/>
      <c r="E361" s="13"/>
      <c r="F361" s="13"/>
      <c r="G361" s="16" t="str">
        <f>IF($B361="","",IFERROR(INDEX(Items!$C:$C,MATCH($B361,Items!$A:$A,0))&amp;"",""))</f>
        <v/>
      </c>
      <c r="H361" s="17" t="str">
        <f>IF(OR($B361="",$D361=""),"",ROUND(N($D361)*IFERROR(INDEX(Items!$G:$G,MATCH($B361,Items!$A:$A,0)),0),2))</f>
        <v/>
      </c>
    </row>
    <row r="362" spans="1:8" x14ac:dyDescent="0.3">
      <c r="A362" s="15"/>
      <c r="B362" s="13"/>
      <c r="C362" s="13"/>
      <c r="D362" s="13"/>
      <c r="E362" s="13"/>
      <c r="F362" s="13"/>
      <c r="G362" s="16" t="str">
        <f>IF($B362="","",IFERROR(INDEX(Items!$C:$C,MATCH($B362,Items!$A:$A,0))&amp;"",""))</f>
        <v/>
      </c>
      <c r="H362" s="17" t="str">
        <f>IF(OR($B362="",$D362=""),"",ROUND(N($D362)*IFERROR(INDEX(Items!$G:$G,MATCH($B362,Items!$A:$A,0)),0),2))</f>
        <v/>
      </c>
    </row>
    <row r="363" spans="1:8" x14ac:dyDescent="0.3">
      <c r="A363" s="15"/>
      <c r="B363" s="13"/>
      <c r="C363" s="13"/>
      <c r="D363" s="13"/>
      <c r="E363" s="13"/>
      <c r="F363" s="13"/>
      <c r="G363" s="16" t="str">
        <f>IF($B363="","",IFERROR(INDEX(Items!$C:$C,MATCH($B363,Items!$A:$A,0))&amp;"",""))</f>
        <v/>
      </c>
      <c r="H363" s="17" t="str">
        <f>IF(OR($B363="",$D363=""),"",ROUND(N($D363)*IFERROR(INDEX(Items!$G:$G,MATCH($B363,Items!$A:$A,0)),0),2))</f>
        <v/>
      </c>
    </row>
    <row r="364" spans="1:8" x14ac:dyDescent="0.3">
      <c r="A364" s="15"/>
      <c r="B364" s="13"/>
      <c r="C364" s="13"/>
      <c r="D364" s="13"/>
      <c r="E364" s="13"/>
      <c r="F364" s="13"/>
      <c r="G364" s="16" t="str">
        <f>IF($B364="","",IFERROR(INDEX(Items!$C:$C,MATCH($B364,Items!$A:$A,0))&amp;"",""))</f>
        <v/>
      </c>
      <c r="H364" s="17" t="str">
        <f>IF(OR($B364="",$D364=""),"",ROUND(N($D364)*IFERROR(INDEX(Items!$G:$G,MATCH($B364,Items!$A:$A,0)),0),2))</f>
        <v/>
      </c>
    </row>
    <row r="365" spans="1:8" x14ac:dyDescent="0.3">
      <c r="A365" s="15"/>
      <c r="B365" s="13"/>
      <c r="C365" s="13"/>
      <c r="D365" s="13"/>
      <c r="E365" s="13"/>
      <c r="F365" s="13"/>
      <c r="G365" s="16" t="str">
        <f>IF($B365="","",IFERROR(INDEX(Items!$C:$C,MATCH($B365,Items!$A:$A,0))&amp;"",""))</f>
        <v/>
      </c>
      <c r="H365" s="17" t="str">
        <f>IF(OR($B365="",$D365=""),"",ROUND(N($D365)*IFERROR(INDEX(Items!$G:$G,MATCH($B365,Items!$A:$A,0)),0),2))</f>
        <v/>
      </c>
    </row>
    <row r="366" spans="1:8" x14ac:dyDescent="0.3">
      <c r="A366" s="15"/>
      <c r="B366" s="13"/>
      <c r="C366" s="13"/>
      <c r="D366" s="13"/>
      <c r="E366" s="13"/>
      <c r="F366" s="13"/>
      <c r="G366" s="16" t="str">
        <f>IF($B366="","",IFERROR(INDEX(Items!$C:$C,MATCH($B366,Items!$A:$A,0))&amp;"",""))</f>
        <v/>
      </c>
      <c r="H366" s="17" t="str">
        <f>IF(OR($B366="",$D366=""),"",ROUND(N($D366)*IFERROR(INDEX(Items!$G:$G,MATCH($B366,Items!$A:$A,0)),0),2))</f>
        <v/>
      </c>
    </row>
    <row r="367" spans="1:8" x14ac:dyDescent="0.3">
      <c r="A367" s="15"/>
      <c r="B367" s="13"/>
      <c r="C367" s="13"/>
      <c r="D367" s="13"/>
      <c r="E367" s="13"/>
      <c r="F367" s="13"/>
      <c r="G367" s="16" t="str">
        <f>IF($B367="","",IFERROR(INDEX(Items!$C:$C,MATCH($B367,Items!$A:$A,0))&amp;"",""))</f>
        <v/>
      </c>
      <c r="H367" s="17" t="str">
        <f>IF(OR($B367="",$D367=""),"",ROUND(N($D367)*IFERROR(INDEX(Items!$G:$G,MATCH($B367,Items!$A:$A,0)),0),2))</f>
        <v/>
      </c>
    </row>
    <row r="368" spans="1:8" x14ac:dyDescent="0.3">
      <c r="A368" s="15"/>
      <c r="B368" s="13"/>
      <c r="C368" s="13"/>
      <c r="D368" s="13"/>
      <c r="E368" s="13"/>
      <c r="F368" s="13"/>
      <c r="G368" s="16" t="str">
        <f>IF($B368="","",IFERROR(INDEX(Items!$C:$C,MATCH($B368,Items!$A:$A,0))&amp;"",""))</f>
        <v/>
      </c>
      <c r="H368" s="17" t="str">
        <f>IF(OR($B368="",$D368=""),"",ROUND(N($D368)*IFERROR(INDEX(Items!$G:$G,MATCH($B368,Items!$A:$A,0)),0),2))</f>
        <v/>
      </c>
    </row>
    <row r="369" spans="1:8" x14ac:dyDescent="0.3">
      <c r="A369" s="15"/>
      <c r="B369" s="13"/>
      <c r="C369" s="13"/>
      <c r="D369" s="13"/>
      <c r="E369" s="13"/>
      <c r="F369" s="13"/>
      <c r="G369" s="16" t="str">
        <f>IF($B369="","",IFERROR(INDEX(Items!$C:$C,MATCH($B369,Items!$A:$A,0))&amp;"",""))</f>
        <v/>
      </c>
      <c r="H369" s="17" t="str">
        <f>IF(OR($B369="",$D369=""),"",ROUND(N($D369)*IFERROR(INDEX(Items!$G:$G,MATCH($B369,Items!$A:$A,0)),0),2))</f>
        <v/>
      </c>
    </row>
    <row r="370" spans="1:8" x14ac:dyDescent="0.3">
      <c r="A370" s="15"/>
      <c r="B370" s="13"/>
      <c r="C370" s="13"/>
      <c r="D370" s="13"/>
      <c r="E370" s="13"/>
      <c r="F370" s="13"/>
      <c r="G370" s="16" t="str">
        <f>IF($B370="","",IFERROR(INDEX(Items!$C:$C,MATCH($B370,Items!$A:$A,0))&amp;"",""))</f>
        <v/>
      </c>
      <c r="H370" s="17" t="str">
        <f>IF(OR($B370="",$D370=""),"",ROUND(N($D370)*IFERROR(INDEX(Items!$G:$G,MATCH($B370,Items!$A:$A,0)),0),2))</f>
        <v/>
      </c>
    </row>
    <row r="371" spans="1:8" x14ac:dyDescent="0.3">
      <c r="A371" s="15"/>
      <c r="B371" s="13"/>
      <c r="C371" s="13"/>
      <c r="D371" s="13"/>
      <c r="E371" s="13"/>
      <c r="F371" s="13"/>
      <c r="G371" s="16" t="str">
        <f>IF($B371="","",IFERROR(INDEX(Items!$C:$C,MATCH($B371,Items!$A:$A,0))&amp;"",""))</f>
        <v/>
      </c>
      <c r="H371" s="17" t="str">
        <f>IF(OR($B371="",$D371=""),"",ROUND(N($D371)*IFERROR(INDEX(Items!$G:$G,MATCH($B371,Items!$A:$A,0)),0),2))</f>
        <v/>
      </c>
    </row>
    <row r="372" spans="1:8" x14ac:dyDescent="0.3">
      <c r="A372" s="15"/>
      <c r="B372" s="13"/>
      <c r="C372" s="13"/>
      <c r="D372" s="13"/>
      <c r="E372" s="13"/>
      <c r="F372" s="13"/>
      <c r="G372" s="16" t="str">
        <f>IF($B372="","",IFERROR(INDEX(Items!$C:$C,MATCH($B372,Items!$A:$A,0))&amp;"",""))</f>
        <v/>
      </c>
      <c r="H372" s="17" t="str">
        <f>IF(OR($B372="",$D372=""),"",ROUND(N($D372)*IFERROR(INDEX(Items!$G:$G,MATCH($B372,Items!$A:$A,0)),0),2))</f>
        <v/>
      </c>
    </row>
    <row r="373" spans="1:8" x14ac:dyDescent="0.3">
      <c r="A373" s="15"/>
      <c r="B373" s="13"/>
      <c r="C373" s="13"/>
      <c r="D373" s="13"/>
      <c r="E373" s="13"/>
      <c r="F373" s="13"/>
      <c r="G373" s="16" t="str">
        <f>IF($B373="","",IFERROR(INDEX(Items!$C:$C,MATCH($B373,Items!$A:$A,0))&amp;"",""))</f>
        <v/>
      </c>
      <c r="H373" s="17" t="str">
        <f>IF(OR($B373="",$D373=""),"",ROUND(N($D373)*IFERROR(INDEX(Items!$G:$G,MATCH($B373,Items!$A:$A,0)),0),2))</f>
        <v/>
      </c>
    </row>
    <row r="374" spans="1:8" x14ac:dyDescent="0.3">
      <c r="A374" s="15"/>
      <c r="B374" s="13"/>
      <c r="C374" s="13"/>
      <c r="D374" s="13"/>
      <c r="E374" s="13"/>
      <c r="F374" s="13"/>
      <c r="G374" s="16" t="str">
        <f>IF($B374="","",IFERROR(INDEX(Items!$C:$C,MATCH($B374,Items!$A:$A,0))&amp;"",""))</f>
        <v/>
      </c>
      <c r="H374" s="17" t="str">
        <f>IF(OR($B374="",$D374=""),"",ROUND(N($D374)*IFERROR(INDEX(Items!$G:$G,MATCH($B374,Items!$A:$A,0)),0),2))</f>
        <v/>
      </c>
    </row>
    <row r="375" spans="1:8" x14ac:dyDescent="0.3">
      <c r="A375" s="15"/>
      <c r="B375" s="13"/>
      <c r="C375" s="13"/>
      <c r="D375" s="13"/>
      <c r="E375" s="13"/>
      <c r="F375" s="13"/>
      <c r="G375" s="16" t="str">
        <f>IF($B375="","",IFERROR(INDEX(Items!$C:$C,MATCH($B375,Items!$A:$A,0))&amp;"",""))</f>
        <v/>
      </c>
      <c r="H375" s="17" t="str">
        <f>IF(OR($B375="",$D375=""),"",ROUND(N($D375)*IFERROR(INDEX(Items!$G:$G,MATCH($B375,Items!$A:$A,0)),0),2))</f>
        <v/>
      </c>
    </row>
    <row r="376" spans="1:8" x14ac:dyDescent="0.3">
      <c r="A376" s="15"/>
      <c r="B376" s="13"/>
      <c r="C376" s="13"/>
      <c r="D376" s="13"/>
      <c r="E376" s="13"/>
      <c r="F376" s="13"/>
      <c r="G376" s="16" t="str">
        <f>IF($B376="","",IFERROR(INDEX(Items!$C:$C,MATCH($B376,Items!$A:$A,0))&amp;"",""))</f>
        <v/>
      </c>
      <c r="H376" s="17" t="str">
        <f>IF(OR($B376="",$D376=""),"",ROUND(N($D376)*IFERROR(INDEX(Items!$G:$G,MATCH($B376,Items!$A:$A,0)),0),2))</f>
        <v/>
      </c>
    </row>
    <row r="377" spans="1:8" x14ac:dyDescent="0.3">
      <c r="A377" s="15"/>
      <c r="B377" s="13"/>
      <c r="C377" s="13"/>
      <c r="D377" s="13"/>
      <c r="E377" s="13"/>
      <c r="F377" s="13"/>
      <c r="G377" s="16" t="str">
        <f>IF($B377="","",IFERROR(INDEX(Items!$C:$C,MATCH($B377,Items!$A:$A,0))&amp;"",""))</f>
        <v/>
      </c>
      <c r="H377" s="17" t="str">
        <f>IF(OR($B377="",$D377=""),"",ROUND(N($D377)*IFERROR(INDEX(Items!$G:$G,MATCH($B377,Items!$A:$A,0)),0),2))</f>
        <v/>
      </c>
    </row>
    <row r="378" spans="1:8" x14ac:dyDescent="0.3">
      <c r="A378" s="15"/>
      <c r="B378" s="13"/>
      <c r="C378" s="13"/>
      <c r="D378" s="13"/>
      <c r="E378" s="13"/>
      <c r="F378" s="13"/>
      <c r="G378" s="16" t="str">
        <f>IF($B378="","",IFERROR(INDEX(Items!$C:$C,MATCH($B378,Items!$A:$A,0))&amp;"",""))</f>
        <v/>
      </c>
      <c r="H378" s="17" t="str">
        <f>IF(OR($B378="",$D378=""),"",ROUND(N($D378)*IFERROR(INDEX(Items!$G:$G,MATCH($B378,Items!$A:$A,0)),0),2))</f>
        <v/>
      </c>
    </row>
    <row r="379" spans="1:8" x14ac:dyDescent="0.3">
      <c r="A379" s="15"/>
      <c r="B379" s="13"/>
      <c r="C379" s="13"/>
      <c r="D379" s="13"/>
      <c r="E379" s="13"/>
      <c r="F379" s="13"/>
      <c r="G379" s="16" t="str">
        <f>IF($B379="","",IFERROR(INDEX(Items!$C:$C,MATCH($B379,Items!$A:$A,0))&amp;"",""))</f>
        <v/>
      </c>
      <c r="H379" s="17" t="str">
        <f>IF(OR($B379="",$D379=""),"",ROUND(N($D379)*IFERROR(INDEX(Items!$G:$G,MATCH($B379,Items!$A:$A,0)),0),2))</f>
        <v/>
      </c>
    </row>
    <row r="380" spans="1:8" x14ac:dyDescent="0.3">
      <c r="A380" s="15"/>
      <c r="B380" s="13"/>
      <c r="C380" s="13"/>
      <c r="D380" s="13"/>
      <c r="E380" s="13"/>
      <c r="F380" s="13"/>
      <c r="G380" s="16" t="str">
        <f>IF($B380="","",IFERROR(INDEX(Items!$C:$C,MATCH($B380,Items!$A:$A,0))&amp;"",""))</f>
        <v/>
      </c>
      <c r="H380" s="17" t="str">
        <f>IF(OR($B380="",$D380=""),"",ROUND(N($D380)*IFERROR(INDEX(Items!$G:$G,MATCH($B380,Items!$A:$A,0)),0),2))</f>
        <v/>
      </c>
    </row>
    <row r="381" spans="1:8" x14ac:dyDescent="0.3">
      <c r="A381" s="15"/>
      <c r="B381" s="13"/>
      <c r="C381" s="13"/>
      <c r="D381" s="13"/>
      <c r="E381" s="13"/>
      <c r="F381" s="13"/>
      <c r="G381" s="16" t="str">
        <f>IF($B381="","",IFERROR(INDEX(Items!$C:$C,MATCH($B381,Items!$A:$A,0))&amp;"",""))</f>
        <v/>
      </c>
      <c r="H381" s="17" t="str">
        <f>IF(OR($B381="",$D381=""),"",ROUND(N($D381)*IFERROR(INDEX(Items!$G:$G,MATCH($B381,Items!$A:$A,0)),0),2))</f>
        <v/>
      </c>
    </row>
    <row r="382" spans="1:8" x14ac:dyDescent="0.3">
      <c r="A382" s="15"/>
      <c r="B382" s="13"/>
      <c r="C382" s="13"/>
      <c r="D382" s="13"/>
      <c r="E382" s="13"/>
      <c r="F382" s="13"/>
      <c r="G382" s="16" t="str">
        <f>IF($B382="","",IFERROR(INDEX(Items!$C:$C,MATCH($B382,Items!$A:$A,0))&amp;"",""))</f>
        <v/>
      </c>
      <c r="H382" s="17" t="str">
        <f>IF(OR($B382="",$D382=""),"",ROUND(N($D382)*IFERROR(INDEX(Items!$G:$G,MATCH($B382,Items!$A:$A,0)),0),2))</f>
        <v/>
      </c>
    </row>
    <row r="383" spans="1:8" x14ac:dyDescent="0.3">
      <c r="A383" s="15"/>
      <c r="B383" s="13"/>
      <c r="C383" s="13"/>
      <c r="D383" s="13"/>
      <c r="E383" s="13"/>
      <c r="F383" s="13"/>
      <c r="G383" s="16" t="str">
        <f>IF($B383="","",IFERROR(INDEX(Items!$C:$C,MATCH($B383,Items!$A:$A,0))&amp;"",""))</f>
        <v/>
      </c>
      <c r="H383" s="17" t="str">
        <f>IF(OR($B383="",$D383=""),"",ROUND(N($D383)*IFERROR(INDEX(Items!$G:$G,MATCH($B383,Items!$A:$A,0)),0),2))</f>
        <v/>
      </c>
    </row>
    <row r="384" spans="1:8" x14ac:dyDescent="0.3">
      <c r="A384" s="15"/>
      <c r="B384" s="13"/>
      <c r="C384" s="13"/>
      <c r="D384" s="13"/>
      <c r="E384" s="13"/>
      <c r="F384" s="13"/>
      <c r="G384" s="16" t="str">
        <f>IF($B384="","",IFERROR(INDEX(Items!$C:$C,MATCH($B384,Items!$A:$A,0))&amp;"",""))</f>
        <v/>
      </c>
      <c r="H384" s="17" t="str">
        <f>IF(OR($B384="",$D384=""),"",ROUND(N($D384)*IFERROR(INDEX(Items!$G:$G,MATCH($B384,Items!$A:$A,0)),0),2))</f>
        <v/>
      </c>
    </row>
    <row r="385" spans="1:8" x14ac:dyDescent="0.3">
      <c r="A385" s="15"/>
      <c r="B385" s="13"/>
      <c r="C385" s="13"/>
      <c r="D385" s="13"/>
      <c r="E385" s="13"/>
      <c r="F385" s="13"/>
      <c r="G385" s="16" t="str">
        <f>IF($B385="","",IFERROR(INDEX(Items!$C:$C,MATCH($B385,Items!$A:$A,0))&amp;"",""))</f>
        <v/>
      </c>
      <c r="H385" s="17" t="str">
        <f>IF(OR($B385="",$D385=""),"",ROUND(N($D385)*IFERROR(INDEX(Items!$G:$G,MATCH($B385,Items!$A:$A,0)),0),2))</f>
        <v/>
      </c>
    </row>
    <row r="386" spans="1:8" x14ac:dyDescent="0.3">
      <c r="A386" s="15"/>
      <c r="B386" s="13"/>
      <c r="C386" s="13"/>
      <c r="D386" s="13"/>
      <c r="E386" s="13"/>
      <c r="F386" s="13"/>
      <c r="G386" s="16" t="str">
        <f>IF($B386="","",IFERROR(INDEX(Items!$C:$C,MATCH($B386,Items!$A:$A,0))&amp;"",""))</f>
        <v/>
      </c>
      <c r="H386" s="17" t="str">
        <f>IF(OR($B386="",$D386=""),"",ROUND(N($D386)*IFERROR(INDEX(Items!$G:$G,MATCH($B386,Items!$A:$A,0)),0),2))</f>
        <v/>
      </c>
    </row>
    <row r="387" spans="1:8" x14ac:dyDescent="0.3">
      <c r="A387" s="15"/>
      <c r="B387" s="13"/>
      <c r="C387" s="13"/>
      <c r="D387" s="13"/>
      <c r="E387" s="13"/>
      <c r="F387" s="13"/>
      <c r="G387" s="16" t="str">
        <f>IF($B387="","",IFERROR(INDEX(Items!$C:$C,MATCH($B387,Items!$A:$A,0))&amp;"",""))</f>
        <v/>
      </c>
      <c r="H387" s="17" t="str">
        <f>IF(OR($B387="",$D387=""),"",ROUND(N($D387)*IFERROR(INDEX(Items!$G:$G,MATCH($B387,Items!$A:$A,0)),0),2))</f>
        <v/>
      </c>
    </row>
    <row r="388" spans="1:8" x14ac:dyDescent="0.3">
      <c r="A388" s="15"/>
      <c r="B388" s="13"/>
      <c r="C388" s="13"/>
      <c r="D388" s="13"/>
      <c r="E388" s="13"/>
      <c r="F388" s="13"/>
      <c r="G388" s="16" t="str">
        <f>IF($B388="","",IFERROR(INDEX(Items!$C:$C,MATCH($B388,Items!$A:$A,0))&amp;"",""))</f>
        <v/>
      </c>
      <c r="H388" s="17" t="str">
        <f>IF(OR($B388="",$D388=""),"",ROUND(N($D388)*IFERROR(INDEX(Items!$G:$G,MATCH($B388,Items!$A:$A,0)),0),2))</f>
        <v/>
      </c>
    </row>
    <row r="389" spans="1:8" x14ac:dyDescent="0.3">
      <c r="A389" s="15"/>
      <c r="B389" s="13"/>
      <c r="C389" s="13"/>
      <c r="D389" s="13"/>
      <c r="E389" s="13"/>
      <c r="F389" s="13"/>
      <c r="G389" s="16" t="str">
        <f>IF($B389="","",IFERROR(INDEX(Items!$C:$C,MATCH($B389,Items!$A:$A,0))&amp;"",""))</f>
        <v/>
      </c>
      <c r="H389" s="17" t="str">
        <f>IF(OR($B389="",$D389=""),"",ROUND(N($D389)*IFERROR(INDEX(Items!$G:$G,MATCH($B389,Items!$A:$A,0)),0),2))</f>
        <v/>
      </c>
    </row>
    <row r="390" spans="1:8" x14ac:dyDescent="0.3">
      <c r="A390" s="15"/>
      <c r="B390" s="13"/>
      <c r="C390" s="13"/>
      <c r="D390" s="13"/>
      <c r="E390" s="13"/>
      <c r="F390" s="13"/>
      <c r="G390" s="16" t="str">
        <f>IF($B390="","",IFERROR(INDEX(Items!$C:$C,MATCH($B390,Items!$A:$A,0))&amp;"",""))</f>
        <v/>
      </c>
      <c r="H390" s="17" t="str">
        <f>IF(OR($B390="",$D390=""),"",ROUND(N($D390)*IFERROR(INDEX(Items!$G:$G,MATCH($B390,Items!$A:$A,0)),0),2))</f>
        <v/>
      </c>
    </row>
    <row r="391" spans="1:8" x14ac:dyDescent="0.3">
      <c r="A391" s="15"/>
      <c r="B391" s="13"/>
      <c r="C391" s="13"/>
      <c r="D391" s="13"/>
      <c r="E391" s="13"/>
      <c r="F391" s="13"/>
      <c r="G391" s="16" t="str">
        <f>IF($B391="","",IFERROR(INDEX(Items!$C:$C,MATCH($B391,Items!$A:$A,0))&amp;"",""))</f>
        <v/>
      </c>
      <c r="H391" s="17" t="str">
        <f>IF(OR($B391="",$D391=""),"",ROUND(N($D391)*IFERROR(INDEX(Items!$G:$G,MATCH($B391,Items!$A:$A,0)),0),2))</f>
        <v/>
      </c>
    </row>
    <row r="392" spans="1:8" x14ac:dyDescent="0.3">
      <c r="A392" s="15"/>
      <c r="B392" s="13"/>
      <c r="C392" s="13"/>
      <c r="D392" s="13"/>
      <c r="E392" s="13"/>
      <c r="F392" s="13"/>
      <c r="G392" s="16" t="str">
        <f>IF($B392="","",IFERROR(INDEX(Items!$C:$C,MATCH($B392,Items!$A:$A,0))&amp;"",""))</f>
        <v/>
      </c>
      <c r="H392" s="17" t="str">
        <f>IF(OR($B392="",$D392=""),"",ROUND(N($D392)*IFERROR(INDEX(Items!$G:$G,MATCH($B392,Items!$A:$A,0)),0),2))</f>
        <v/>
      </c>
    </row>
    <row r="393" spans="1:8" x14ac:dyDescent="0.3">
      <c r="A393" s="15"/>
      <c r="B393" s="13"/>
      <c r="C393" s="13"/>
      <c r="D393" s="13"/>
      <c r="E393" s="13"/>
      <c r="F393" s="13"/>
      <c r="G393" s="16" t="str">
        <f>IF($B393="","",IFERROR(INDEX(Items!$C:$C,MATCH($B393,Items!$A:$A,0))&amp;"",""))</f>
        <v/>
      </c>
      <c r="H393" s="17" t="str">
        <f>IF(OR($B393="",$D393=""),"",ROUND(N($D393)*IFERROR(INDEX(Items!$G:$G,MATCH($B393,Items!$A:$A,0)),0),2))</f>
        <v/>
      </c>
    </row>
    <row r="394" spans="1:8" x14ac:dyDescent="0.3">
      <c r="A394" s="15"/>
      <c r="B394" s="13"/>
      <c r="C394" s="13"/>
      <c r="D394" s="13"/>
      <c r="E394" s="13"/>
      <c r="F394" s="13"/>
      <c r="G394" s="16" t="str">
        <f>IF($B394="","",IFERROR(INDEX(Items!$C:$C,MATCH($B394,Items!$A:$A,0))&amp;"",""))</f>
        <v/>
      </c>
      <c r="H394" s="17" t="str">
        <f>IF(OR($B394="",$D394=""),"",ROUND(N($D394)*IFERROR(INDEX(Items!$G:$G,MATCH($B394,Items!$A:$A,0)),0),2))</f>
        <v/>
      </c>
    </row>
    <row r="395" spans="1:8" x14ac:dyDescent="0.3">
      <c r="A395" s="15"/>
      <c r="B395" s="13"/>
      <c r="C395" s="13"/>
      <c r="D395" s="13"/>
      <c r="E395" s="13"/>
      <c r="F395" s="13"/>
      <c r="G395" s="16" t="str">
        <f>IF($B395="","",IFERROR(INDEX(Items!$C:$C,MATCH($B395,Items!$A:$A,0))&amp;"",""))</f>
        <v/>
      </c>
      <c r="H395" s="17" t="str">
        <f>IF(OR($B395="",$D395=""),"",ROUND(N($D395)*IFERROR(INDEX(Items!$G:$G,MATCH($B395,Items!$A:$A,0)),0),2))</f>
        <v/>
      </c>
    </row>
    <row r="396" spans="1:8" x14ac:dyDescent="0.3">
      <c r="A396" s="15"/>
      <c r="B396" s="13"/>
      <c r="C396" s="13"/>
      <c r="D396" s="13"/>
      <c r="E396" s="13"/>
      <c r="F396" s="13"/>
      <c r="G396" s="16" t="str">
        <f>IF($B396="","",IFERROR(INDEX(Items!$C:$C,MATCH($B396,Items!$A:$A,0))&amp;"",""))</f>
        <v/>
      </c>
      <c r="H396" s="17" t="str">
        <f>IF(OR($B396="",$D396=""),"",ROUND(N($D396)*IFERROR(INDEX(Items!$G:$G,MATCH($B396,Items!$A:$A,0)),0),2))</f>
        <v/>
      </c>
    </row>
    <row r="397" spans="1:8" x14ac:dyDescent="0.3">
      <c r="A397" s="15"/>
      <c r="B397" s="13"/>
      <c r="C397" s="13"/>
      <c r="D397" s="13"/>
      <c r="E397" s="13"/>
      <c r="F397" s="13"/>
      <c r="G397" s="16" t="str">
        <f>IF($B397="","",IFERROR(INDEX(Items!$C:$C,MATCH($B397,Items!$A:$A,0))&amp;"",""))</f>
        <v/>
      </c>
      <c r="H397" s="17" t="str">
        <f>IF(OR($B397="",$D397=""),"",ROUND(N($D397)*IFERROR(INDEX(Items!$G:$G,MATCH($B397,Items!$A:$A,0)),0),2))</f>
        <v/>
      </c>
    </row>
    <row r="398" spans="1:8" x14ac:dyDescent="0.3">
      <c r="A398" s="15"/>
      <c r="B398" s="13"/>
      <c r="C398" s="13"/>
      <c r="D398" s="13"/>
      <c r="E398" s="13"/>
      <c r="F398" s="13"/>
      <c r="G398" s="16" t="str">
        <f>IF($B398="","",IFERROR(INDEX(Items!$C:$C,MATCH($B398,Items!$A:$A,0))&amp;"",""))</f>
        <v/>
      </c>
      <c r="H398" s="17" t="str">
        <f>IF(OR($B398="",$D398=""),"",ROUND(N($D398)*IFERROR(INDEX(Items!$G:$G,MATCH($B398,Items!$A:$A,0)),0),2))</f>
        <v/>
      </c>
    </row>
    <row r="399" spans="1:8" x14ac:dyDescent="0.3">
      <c r="A399" s="15"/>
      <c r="B399" s="13"/>
      <c r="C399" s="13"/>
      <c r="D399" s="13"/>
      <c r="E399" s="13"/>
      <c r="F399" s="13"/>
      <c r="G399" s="16" t="str">
        <f>IF($B399="","",IFERROR(INDEX(Items!$C:$C,MATCH($B399,Items!$A:$A,0))&amp;"",""))</f>
        <v/>
      </c>
      <c r="H399" s="17" t="str">
        <f>IF(OR($B399="",$D399=""),"",ROUND(N($D399)*IFERROR(INDEX(Items!$G:$G,MATCH($B399,Items!$A:$A,0)),0),2))</f>
        <v/>
      </c>
    </row>
    <row r="400" spans="1:8" x14ac:dyDescent="0.3">
      <c r="A400" s="15"/>
      <c r="B400" s="13"/>
      <c r="C400" s="13"/>
      <c r="D400" s="13"/>
      <c r="E400" s="13"/>
      <c r="F400" s="13"/>
      <c r="G400" s="16" t="str">
        <f>IF($B400="","",IFERROR(INDEX(Items!$C:$C,MATCH($B400,Items!$A:$A,0))&amp;"",""))</f>
        <v/>
      </c>
      <c r="H400" s="17" t="str">
        <f>IF(OR($B400="",$D400=""),"",ROUND(N($D400)*IFERROR(INDEX(Items!$G:$G,MATCH($B400,Items!$A:$A,0)),0),2))</f>
        <v/>
      </c>
    </row>
    <row r="401" spans="1:8" x14ac:dyDescent="0.3">
      <c r="A401" s="15"/>
      <c r="B401" s="13"/>
      <c r="C401" s="13"/>
      <c r="D401" s="13"/>
      <c r="E401" s="13"/>
      <c r="F401" s="13"/>
      <c r="G401" s="16" t="str">
        <f>IF($B401="","",IFERROR(INDEX(Items!$C:$C,MATCH($B401,Items!$A:$A,0))&amp;"",""))</f>
        <v/>
      </c>
      <c r="H401" s="17" t="str">
        <f>IF(OR($B401="",$D401=""),"",ROUND(N($D401)*IFERROR(INDEX(Items!$G:$G,MATCH($B401,Items!$A:$A,0)),0),2))</f>
        <v/>
      </c>
    </row>
    <row r="402" spans="1:8" x14ac:dyDescent="0.3">
      <c r="A402" s="15"/>
      <c r="B402" s="13"/>
      <c r="C402" s="13"/>
      <c r="D402" s="13"/>
      <c r="E402" s="13"/>
      <c r="F402" s="13"/>
      <c r="G402" s="16" t="str">
        <f>IF($B402="","",IFERROR(INDEX(Items!$C:$C,MATCH($B402,Items!$A:$A,0))&amp;"",""))</f>
        <v/>
      </c>
      <c r="H402" s="17" t="str">
        <f>IF(OR($B402="",$D402=""),"",ROUND(N($D402)*IFERROR(INDEX(Items!$G:$G,MATCH($B402,Items!$A:$A,0)),0),2))</f>
        <v/>
      </c>
    </row>
    <row r="403" spans="1:8" x14ac:dyDescent="0.3">
      <c r="A403" s="15"/>
      <c r="B403" s="13"/>
      <c r="C403" s="13"/>
      <c r="D403" s="13"/>
      <c r="E403" s="13"/>
      <c r="F403" s="13"/>
      <c r="G403" s="16" t="str">
        <f>IF($B403="","",IFERROR(INDEX(Items!$C:$C,MATCH($B403,Items!$A:$A,0))&amp;"",""))</f>
        <v/>
      </c>
      <c r="H403" s="17" t="str">
        <f>IF(OR($B403="",$D403=""),"",ROUND(N($D403)*IFERROR(INDEX(Items!$G:$G,MATCH($B403,Items!$A:$A,0)),0),2))</f>
        <v/>
      </c>
    </row>
    <row r="404" spans="1:8" x14ac:dyDescent="0.3">
      <c r="A404" s="15"/>
      <c r="B404" s="13"/>
      <c r="C404" s="13"/>
      <c r="D404" s="13"/>
      <c r="E404" s="13"/>
      <c r="F404" s="13"/>
      <c r="G404" s="16" t="str">
        <f>IF($B404="","",IFERROR(INDEX(Items!$C:$C,MATCH($B404,Items!$A:$A,0))&amp;"",""))</f>
        <v/>
      </c>
      <c r="H404" s="17" t="str">
        <f>IF(OR($B404="",$D404=""),"",ROUND(N($D404)*IFERROR(INDEX(Items!$G:$G,MATCH($B404,Items!$A:$A,0)),0),2))</f>
        <v/>
      </c>
    </row>
    <row r="405" spans="1:8" x14ac:dyDescent="0.3">
      <c r="A405" s="15"/>
      <c r="B405" s="13"/>
      <c r="C405" s="13"/>
      <c r="D405" s="13"/>
      <c r="E405" s="13"/>
      <c r="F405" s="13"/>
      <c r="G405" s="16" t="str">
        <f>IF($B405="","",IFERROR(INDEX(Items!$C:$C,MATCH($B405,Items!$A:$A,0))&amp;"",""))</f>
        <v/>
      </c>
      <c r="H405" s="17" t="str">
        <f>IF(OR($B405="",$D405=""),"",ROUND(N($D405)*IFERROR(INDEX(Items!$G:$G,MATCH($B405,Items!$A:$A,0)),0),2))</f>
        <v/>
      </c>
    </row>
    <row r="406" spans="1:8" x14ac:dyDescent="0.3">
      <c r="A406" s="15"/>
      <c r="B406" s="13"/>
      <c r="C406" s="13"/>
      <c r="D406" s="13"/>
      <c r="E406" s="13"/>
      <c r="F406" s="13"/>
      <c r="G406" s="16" t="str">
        <f>IF($B406="","",IFERROR(INDEX(Items!$C:$C,MATCH($B406,Items!$A:$A,0))&amp;"",""))</f>
        <v/>
      </c>
      <c r="H406" s="17" t="str">
        <f>IF(OR($B406="",$D406=""),"",ROUND(N($D406)*IFERROR(INDEX(Items!$G:$G,MATCH($B406,Items!$A:$A,0)),0),2))</f>
        <v/>
      </c>
    </row>
    <row r="407" spans="1:8" x14ac:dyDescent="0.3">
      <c r="A407" s="15"/>
      <c r="B407" s="13"/>
      <c r="C407" s="13"/>
      <c r="D407" s="13"/>
      <c r="E407" s="13"/>
      <c r="F407" s="13"/>
      <c r="G407" s="16" t="str">
        <f>IF($B407="","",IFERROR(INDEX(Items!$C:$C,MATCH($B407,Items!$A:$A,0))&amp;"",""))</f>
        <v/>
      </c>
      <c r="H407" s="17" t="str">
        <f>IF(OR($B407="",$D407=""),"",ROUND(N($D407)*IFERROR(INDEX(Items!$G:$G,MATCH($B407,Items!$A:$A,0)),0),2))</f>
        <v/>
      </c>
    </row>
    <row r="408" spans="1:8" x14ac:dyDescent="0.3">
      <c r="A408" s="15"/>
      <c r="B408" s="13"/>
      <c r="C408" s="13"/>
      <c r="D408" s="13"/>
      <c r="E408" s="13"/>
      <c r="F408" s="13"/>
      <c r="G408" s="16" t="str">
        <f>IF($B408="","",IFERROR(INDEX(Items!$C:$C,MATCH($B408,Items!$A:$A,0))&amp;"",""))</f>
        <v/>
      </c>
      <c r="H408" s="17" t="str">
        <f>IF(OR($B408="",$D408=""),"",ROUND(N($D408)*IFERROR(INDEX(Items!$G:$G,MATCH($B408,Items!$A:$A,0)),0),2))</f>
        <v/>
      </c>
    </row>
    <row r="409" spans="1:8" x14ac:dyDescent="0.3">
      <c r="A409" s="15"/>
      <c r="B409" s="13"/>
      <c r="C409" s="13"/>
      <c r="D409" s="13"/>
      <c r="E409" s="13"/>
      <c r="F409" s="13"/>
      <c r="G409" s="16" t="str">
        <f>IF($B409="","",IFERROR(INDEX(Items!$C:$C,MATCH($B409,Items!$A:$A,0))&amp;"",""))</f>
        <v/>
      </c>
      <c r="H409" s="17" t="str">
        <f>IF(OR($B409="",$D409=""),"",ROUND(N($D409)*IFERROR(INDEX(Items!$G:$G,MATCH($B409,Items!$A:$A,0)),0),2))</f>
        <v/>
      </c>
    </row>
    <row r="410" spans="1:8" x14ac:dyDescent="0.3">
      <c r="A410" s="15"/>
      <c r="B410" s="13"/>
      <c r="C410" s="13"/>
      <c r="D410" s="13"/>
      <c r="E410" s="13"/>
      <c r="F410" s="13"/>
      <c r="G410" s="16" t="str">
        <f>IF($B410="","",IFERROR(INDEX(Items!$C:$C,MATCH($B410,Items!$A:$A,0))&amp;"",""))</f>
        <v/>
      </c>
      <c r="H410" s="17" t="str">
        <f>IF(OR($B410="",$D410=""),"",ROUND(N($D410)*IFERROR(INDEX(Items!$G:$G,MATCH($B410,Items!$A:$A,0)),0),2))</f>
        <v/>
      </c>
    </row>
    <row r="411" spans="1:8" x14ac:dyDescent="0.3">
      <c r="A411" s="15"/>
      <c r="B411" s="13"/>
      <c r="C411" s="13"/>
      <c r="D411" s="13"/>
      <c r="E411" s="13"/>
      <c r="F411" s="13"/>
      <c r="G411" s="16" t="str">
        <f>IF($B411="","",IFERROR(INDEX(Items!$C:$C,MATCH($B411,Items!$A:$A,0))&amp;"",""))</f>
        <v/>
      </c>
      <c r="H411" s="17" t="str">
        <f>IF(OR($B411="",$D411=""),"",ROUND(N($D411)*IFERROR(INDEX(Items!$G:$G,MATCH($B411,Items!$A:$A,0)),0),2))</f>
        <v/>
      </c>
    </row>
    <row r="412" spans="1:8" x14ac:dyDescent="0.3">
      <c r="A412" s="15"/>
      <c r="B412" s="13"/>
      <c r="C412" s="13"/>
      <c r="D412" s="13"/>
      <c r="E412" s="13"/>
      <c r="F412" s="13"/>
      <c r="G412" s="16" t="str">
        <f>IF($B412="","",IFERROR(INDEX(Items!$C:$C,MATCH($B412,Items!$A:$A,0))&amp;"",""))</f>
        <v/>
      </c>
      <c r="H412" s="17" t="str">
        <f>IF(OR($B412="",$D412=""),"",ROUND(N($D412)*IFERROR(INDEX(Items!$G:$G,MATCH($B412,Items!$A:$A,0)),0),2))</f>
        <v/>
      </c>
    </row>
    <row r="413" spans="1:8" x14ac:dyDescent="0.3">
      <c r="A413" s="15"/>
      <c r="B413" s="13"/>
      <c r="C413" s="13"/>
      <c r="D413" s="13"/>
      <c r="E413" s="13"/>
      <c r="F413" s="13"/>
      <c r="G413" s="16" t="str">
        <f>IF($B413="","",IFERROR(INDEX(Items!$C:$C,MATCH($B413,Items!$A:$A,0))&amp;"",""))</f>
        <v/>
      </c>
      <c r="H413" s="17" t="str">
        <f>IF(OR($B413="",$D413=""),"",ROUND(N($D413)*IFERROR(INDEX(Items!$G:$G,MATCH($B413,Items!$A:$A,0)),0),2))</f>
        <v/>
      </c>
    </row>
    <row r="414" spans="1:8" x14ac:dyDescent="0.3">
      <c r="A414" s="15"/>
      <c r="B414" s="13"/>
      <c r="C414" s="13"/>
      <c r="D414" s="13"/>
      <c r="E414" s="13"/>
      <c r="F414" s="13"/>
      <c r="G414" s="16" t="str">
        <f>IF($B414="","",IFERROR(INDEX(Items!$C:$C,MATCH($B414,Items!$A:$A,0))&amp;"",""))</f>
        <v/>
      </c>
      <c r="H414" s="17" t="str">
        <f>IF(OR($B414="",$D414=""),"",ROUND(N($D414)*IFERROR(INDEX(Items!$G:$G,MATCH($B414,Items!$A:$A,0)),0),2))</f>
        <v/>
      </c>
    </row>
    <row r="415" spans="1:8" x14ac:dyDescent="0.3">
      <c r="A415" s="15"/>
      <c r="B415" s="13"/>
      <c r="C415" s="13"/>
      <c r="D415" s="13"/>
      <c r="E415" s="13"/>
      <c r="F415" s="13"/>
      <c r="G415" s="16" t="str">
        <f>IF($B415="","",IFERROR(INDEX(Items!$C:$C,MATCH($B415,Items!$A:$A,0))&amp;"",""))</f>
        <v/>
      </c>
      <c r="H415" s="17" t="str">
        <f>IF(OR($B415="",$D415=""),"",ROUND(N($D415)*IFERROR(INDEX(Items!$G:$G,MATCH($B415,Items!$A:$A,0)),0),2))</f>
        <v/>
      </c>
    </row>
    <row r="416" spans="1:8" x14ac:dyDescent="0.3">
      <c r="A416" s="15"/>
      <c r="B416" s="13"/>
      <c r="C416" s="13"/>
      <c r="D416" s="13"/>
      <c r="E416" s="13"/>
      <c r="F416" s="13"/>
      <c r="G416" s="16" t="str">
        <f>IF($B416="","",IFERROR(INDEX(Items!$C:$C,MATCH($B416,Items!$A:$A,0))&amp;"",""))</f>
        <v/>
      </c>
      <c r="H416" s="17" t="str">
        <f>IF(OR($B416="",$D416=""),"",ROUND(N($D416)*IFERROR(INDEX(Items!$G:$G,MATCH($B416,Items!$A:$A,0)),0),2))</f>
        <v/>
      </c>
    </row>
    <row r="417" spans="1:8" x14ac:dyDescent="0.3">
      <c r="A417" s="15"/>
      <c r="B417" s="13"/>
      <c r="C417" s="13"/>
      <c r="D417" s="13"/>
      <c r="E417" s="13"/>
      <c r="F417" s="13"/>
      <c r="G417" s="16" t="str">
        <f>IF($B417="","",IFERROR(INDEX(Items!$C:$C,MATCH($B417,Items!$A:$A,0))&amp;"",""))</f>
        <v/>
      </c>
      <c r="H417" s="17" t="str">
        <f>IF(OR($B417="",$D417=""),"",ROUND(N($D417)*IFERROR(INDEX(Items!$G:$G,MATCH($B417,Items!$A:$A,0)),0),2))</f>
        <v/>
      </c>
    </row>
    <row r="418" spans="1:8" x14ac:dyDescent="0.3">
      <c r="A418" s="15"/>
      <c r="B418" s="13"/>
      <c r="C418" s="13"/>
      <c r="D418" s="13"/>
      <c r="E418" s="13"/>
      <c r="F418" s="13"/>
      <c r="G418" s="16" t="str">
        <f>IF($B418="","",IFERROR(INDEX(Items!$C:$C,MATCH($B418,Items!$A:$A,0))&amp;"",""))</f>
        <v/>
      </c>
      <c r="H418" s="17" t="str">
        <f>IF(OR($B418="",$D418=""),"",ROUND(N($D418)*IFERROR(INDEX(Items!$G:$G,MATCH($B418,Items!$A:$A,0)),0),2))</f>
        <v/>
      </c>
    </row>
    <row r="419" spans="1:8" x14ac:dyDescent="0.3">
      <c r="A419" s="15"/>
      <c r="B419" s="13"/>
      <c r="C419" s="13"/>
      <c r="D419" s="13"/>
      <c r="E419" s="13"/>
      <c r="F419" s="13"/>
      <c r="G419" s="16" t="str">
        <f>IF($B419="","",IFERROR(INDEX(Items!$C:$C,MATCH($B419,Items!$A:$A,0))&amp;"",""))</f>
        <v/>
      </c>
      <c r="H419" s="17" t="str">
        <f>IF(OR($B419="",$D419=""),"",ROUND(N($D419)*IFERROR(INDEX(Items!$G:$G,MATCH($B419,Items!$A:$A,0)),0),2))</f>
        <v/>
      </c>
    </row>
    <row r="420" spans="1:8" x14ac:dyDescent="0.3">
      <c r="A420" s="15"/>
      <c r="B420" s="13"/>
      <c r="C420" s="13"/>
      <c r="D420" s="13"/>
      <c r="E420" s="13"/>
      <c r="F420" s="13"/>
      <c r="G420" s="16" t="str">
        <f>IF($B420="","",IFERROR(INDEX(Items!$C:$C,MATCH($B420,Items!$A:$A,0))&amp;"",""))</f>
        <v/>
      </c>
      <c r="H420" s="17" t="str">
        <f>IF(OR($B420="",$D420=""),"",ROUND(N($D420)*IFERROR(INDEX(Items!$G:$G,MATCH($B420,Items!$A:$A,0)),0),2))</f>
        <v/>
      </c>
    </row>
    <row r="421" spans="1:8" x14ac:dyDescent="0.3">
      <c r="A421" s="15"/>
      <c r="B421" s="13"/>
      <c r="C421" s="13"/>
      <c r="D421" s="13"/>
      <c r="E421" s="13"/>
      <c r="F421" s="13"/>
      <c r="G421" s="16" t="str">
        <f>IF($B421="","",IFERROR(INDEX(Items!$C:$C,MATCH($B421,Items!$A:$A,0))&amp;"",""))</f>
        <v/>
      </c>
      <c r="H421" s="17" t="str">
        <f>IF(OR($B421="",$D421=""),"",ROUND(N($D421)*IFERROR(INDEX(Items!$G:$G,MATCH($B421,Items!$A:$A,0)),0),2))</f>
        <v/>
      </c>
    </row>
    <row r="422" spans="1:8" x14ac:dyDescent="0.3">
      <c r="A422" s="15"/>
      <c r="B422" s="13"/>
      <c r="C422" s="13"/>
      <c r="D422" s="13"/>
      <c r="E422" s="13"/>
      <c r="F422" s="13"/>
      <c r="G422" s="16" t="str">
        <f>IF($B422="","",IFERROR(INDEX(Items!$C:$C,MATCH($B422,Items!$A:$A,0))&amp;"",""))</f>
        <v/>
      </c>
      <c r="H422" s="17" t="str">
        <f>IF(OR($B422="",$D422=""),"",ROUND(N($D422)*IFERROR(INDEX(Items!$G:$G,MATCH($B422,Items!$A:$A,0)),0),2))</f>
        <v/>
      </c>
    </row>
    <row r="423" spans="1:8" x14ac:dyDescent="0.3">
      <c r="A423" s="15"/>
      <c r="B423" s="13"/>
      <c r="C423" s="13"/>
      <c r="D423" s="13"/>
      <c r="E423" s="13"/>
      <c r="F423" s="13"/>
      <c r="G423" s="16" t="str">
        <f>IF($B423="","",IFERROR(INDEX(Items!$C:$C,MATCH($B423,Items!$A:$A,0))&amp;"",""))</f>
        <v/>
      </c>
      <c r="H423" s="17" t="str">
        <f>IF(OR($B423="",$D423=""),"",ROUND(N($D423)*IFERROR(INDEX(Items!$G:$G,MATCH($B423,Items!$A:$A,0)),0),2))</f>
        <v/>
      </c>
    </row>
    <row r="424" spans="1:8" x14ac:dyDescent="0.3">
      <c r="A424" s="15"/>
      <c r="B424" s="13"/>
      <c r="C424" s="13"/>
      <c r="D424" s="13"/>
      <c r="E424" s="13"/>
      <c r="F424" s="13"/>
      <c r="G424" s="16" t="str">
        <f>IF($B424="","",IFERROR(INDEX(Items!$C:$C,MATCH($B424,Items!$A:$A,0))&amp;"",""))</f>
        <v/>
      </c>
      <c r="H424" s="17" t="str">
        <f>IF(OR($B424="",$D424=""),"",ROUND(N($D424)*IFERROR(INDEX(Items!$G:$G,MATCH($B424,Items!$A:$A,0)),0),2))</f>
        <v/>
      </c>
    </row>
    <row r="425" spans="1:8" x14ac:dyDescent="0.3">
      <c r="A425" s="15"/>
      <c r="B425" s="13"/>
      <c r="C425" s="13"/>
      <c r="D425" s="13"/>
      <c r="E425" s="13"/>
      <c r="F425" s="13"/>
      <c r="G425" s="16" t="str">
        <f>IF($B425="","",IFERROR(INDEX(Items!$C:$C,MATCH($B425,Items!$A:$A,0))&amp;"",""))</f>
        <v/>
      </c>
      <c r="H425" s="17" t="str">
        <f>IF(OR($B425="",$D425=""),"",ROUND(N($D425)*IFERROR(INDEX(Items!$G:$G,MATCH($B425,Items!$A:$A,0)),0),2))</f>
        <v/>
      </c>
    </row>
    <row r="426" spans="1:8" x14ac:dyDescent="0.3">
      <c r="A426" s="15"/>
      <c r="B426" s="13"/>
      <c r="C426" s="13"/>
      <c r="D426" s="13"/>
      <c r="E426" s="13"/>
      <c r="F426" s="13"/>
      <c r="G426" s="16" t="str">
        <f>IF($B426="","",IFERROR(INDEX(Items!$C:$C,MATCH($B426,Items!$A:$A,0))&amp;"",""))</f>
        <v/>
      </c>
      <c r="H426" s="17" t="str">
        <f>IF(OR($B426="",$D426=""),"",ROUND(N($D426)*IFERROR(INDEX(Items!$G:$G,MATCH($B426,Items!$A:$A,0)),0),2))</f>
        <v/>
      </c>
    </row>
    <row r="427" spans="1:8" x14ac:dyDescent="0.3">
      <c r="A427" s="15"/>
      <c r="B427" s="13"/>
      <c r="C427" s="13"/>
      <c r="D427" s="13"/>
      <c r="E427" s="13"/>
      <c r="F427" s="13"/>
      <c r="G427" s="16" t="str">
        <f>IF($B427="","",IFERROR(INDEX(Items!$C:$C,MATCH($B427,Items!$A:$A,0))&amp;"",""))</f>
        <v/>
      </c>
      <c r="H427" s="17" t="str">
        <f>IF(OR($B427="",$D427=""),"",ROUND(N($D427)*IFERROR(INDEX(Items!$G:$G,MATCH($B427,Items!$A:$A,0)),0),2))</f>
        <v/>
      </c>
    </row>
    <row r="428" spans="1:8" x14ac:dyDescent="0.3">
      <c r="A428" s="15"/>
      <c r="B428" s="13"/>
      <c r="C428" s="13"/>
      <c r="D428" s="13"/>
      <c r="E428" s="13"/>
      <c r="F428" s="13"/>
      <c r="G428" s="16" t="str">
        <f>IF($B428="","",IFERROR(INDEX(Items!$C:$C,MATCH($B428,Items!$A:$A,0))&amp;"",""))</f>
        <v/>
      </c>
      <c r="H428" s="17" t="str">
        <f>IF(OR($B428="",$D428=""),"",ROUND(N($D428)*IFERROR(INDEX(Items!$G:$G,MATCH($B428,Items!$A:$A,0)),0),2))</f>
        <v/>
      </c>
    </row>
    <row r="429" spans="1:8" x14ac:dyDescent="0.3">
      <c r="A429" s="15"/>
      <c r="B429" s="13"/>
      <c r="C429" s="13"/>
      <c r="D429" s="13"/>
      <c r="E429" s="13"/>
      <c r="F429" s="13"/>
      <c r="G429" s="16" t="str">
        <f>IF($B429="","",IFERROR(INDEX(Items!$C:$C,MATCH($B429,Items!$A:$A,0))&amp;"",""))</f>
        <v/>
      </c>
      <c r="H429" s="17" t="str">
        <f>IF(OR($B429="",$D429=""),"",ROUND(N($D429)*IFERROR(INDEX(Items!$G:$G,MATCH($B429,Items!$A:$A,0)),0),2))</f>
        <v/>
      </c>
    </row>
    <row r="430" spans="1:8" x14ac:dyDescent="0.3">
      <c r="A430" s="15"/>
      <c r="B430" s="13"/>
      <c r="C430" s="13"/>
      <c r="D430" s="13"/>
      <c r="E430" s="13"/>
      <c r="F430" s="13"/>
      <c r="G430" s="16" t="str">
        <f>IF($B430="","",IFERROR(INDEX(Items!$C:$C,MATCH($B430,Items!$A:$A,0))&amp;"",""))</f>
        <v/>
      </c>
      <c r="H430" s="17" t="str">
        <f>IF(OR($B430="",$D430=""),"",ROUND(N($D430)*IFERROR(INDEX(Items!$G:$G,MATCH($B430,Items!$A:$A,0)),0),2))</f>
        <v/>
      </c>
    </row>
    <row r="431" spans="1:8" x14ac:dyDescent="0.3">
      <c r="A431" s="15"/>
      <c r="B431" s="13"/>
      <c r="C431" s="13"/>
      <c r="D431" s="13"/>
      <c r="E431" s="13"/>
      <c r="F431" s="13"/>
      <c r="G431" s="16" t="str">
        <f>IF($B431="","",IFERROR(INDEX(Items!$C:$C,MATCH($B431,Items!$A:$A,0))&amp;"",""))</f>
        <v/>
      </c>
      <c r="H431" s="17" t="str">
        <f>IF(OR($B431="",$D431=""),"",ROUND(N($D431)*IFERROR(INDEX(Items!$G:$G,MATCH($B431,Items!$A:$A,0)),0),2))</f>
        <v/>
      </c>
    </row>
    <row r="432" spans="1:8" x14ac:dyDescent="0.3">
      <c r="A432" s="15"/>
      <c r="B432" s="13"/>
      <c r="C432" s="13"/>
      <c r="D432" s="13"/>
      <c r="E432" s="13"/>
      <c r="F432" s="13"/>
      <c r="G432" s="16" t="str">
        <f>IF($B432="","",IFERROR(INDEX(Items!$C:$C,MATCH($B432,Items!$A:$A,0))&amp;"",""))</f>
        <v/>
      </c>
      <c r="H432" s="17" t="str">
        <f>IF(OR($B432="",$D432=""),"",ROUND(N($D432)*IFERROR(INDEX(Items!$G:$G,MATCH($B432,Items!$A:$A,0)),0),2))</f>
        <v/>
      </c>
    </row>
    <row r="433" spans="1:8" x14ac:dyDescent="0.3">
      <c r="A433" s="15"/>
      <c r="B433" s="13"/>
      <c r="C433" s="13"/>
      <c r="D433" s="13"/>
      <c r="E433" s="13"/>
      <c r="F433" s="13"/>
      <c r="G433" s="16" t="str">
        <f>IF($B433="","",IFERROR(INDEX(Items!$C:$C,MATCH($B433,Items!$A:$A,0))&amp;"",""))</f>
        <v/>
      </c>
      <c r="H433" s="17" t="str">
        <f>IF(OR($B433="",$D433=""),"",ROUND(N($D433)*IFERROR(INDEX(Items!$G:$G,MATCH($B433,Items!$A:$A,0)),0),2))</f>
        <v/>
      </c>
    </row>
    <row r="434" spans="1:8" x14ac:dyDescent="0.3">
      <c r="A434" s="15"/>
      <c r="B434" s="13"/>
      <c r="C434" s="13"/>
      <c r="D434" s="13"/>
      <c r="E434" s="13"/>
      <c r="F434" s="13"/>
      <c r="G434" s="16" t="str">
        <f>IF($B434="","",IFERROR(INDEX(Items!$C:$C,MATCH($B434,Items!$A:$A,0))&amp;"",""))</f>
        <v/>
      </c>
      <c r="H434" s="17" t="str">
        <f>IF(OR($B434="",$D434=""),"",ROUND(N($D434)*IFERROR(INDEX(Items!$G:$G,MATCH($B434,Items!$A:$A,0)),0),2))</f>
        <v/>
      </c>
    </row>
    <row r="435" spans="1:8" x14ac:dyDescent="0.3">
      <c r="A435" s="15"/>
      <c r="B435" s="13"/>
      <c r="C435" s="13"/>
      <c r="D435" s="13"/>
      <c r="E435" s="13"/>
      <c r="F435" s="13"/>
      <c r="G435" s="16" t="str">
        <f>IF($B435="","",IFERROR(INDEX(Items!$C:$C,MATCH($B435,Items!$A:$A,0))&amp;"",""))</f>
        <v/>
      </c>
      <c r="H435" s="17" t="str">
        <f>IF(OR($B435="",$D435=""),"",ROUND(N($D435)*IFERROR(INDEX(Items!$G:$G,MATCH($B435,Items!$A:$A,0)),0),2))</f>
        <v/>
      </c>
    </row>
    <row r="436" spans="1:8" x14ac:dyDescent="0.3">
      <c r="A436" s="15"/>
      <c r="B436" s="13"/>
      <c r="C436" s="13"/>
      <c r="D436" s="13"/>
      <c r="E436" s="13"/>
      <c r="F436" s="13"/>
      <c r="G436" s="16" t="str">
        <f>IF($B436="","",IFERROR(INDEX(Items!$C:$C,MATCH($B436,Items!$A:$A,0))&amp;"",""))</f>
        <v/>
      </c>
      <c r="H436" s="17" t="str">
        <f>IF(OR($B436="",$D436=""),"",ROUND(N($D436)*IFERROR(INDEX(Items!$G:$G,MATCH($B436,Items!$A:$A,0)),0),2))</f>
        <v/>
      </c>
    </row>
    <row r="437" spans="1:8" x14ac:dyDescent="0.3">
      <c r="A437" s="15"/>
      <c r="B437" s="13"/>
      <c r="C437" s="13"/>
      <c r="D437" s="13"/>
      <c r="E437" s="13"/>
      <c r="F437" s="13"/>
      <c r="G437" s="16" t="str">
        <f>IF($B437="","",IFERROR(INDEX(Items!$C:$C,MATCH($B437,Items!$A:$A,0))&amp;"",""))</f>
        <v/>
      </c>
      <c r="H437" s="17" t="str">
        <f>IF(OR($B437="",$D437=""),"",ROUND(N($D437)*IFERROR(INDEX(Items!$G:$G,MATCH($B437,Items!$A:$A,0)),0),2))</f>
        <v/>
      </c>
    </row>
    <row r="438" spans="1:8" x14ac:dyDescent="0.3">
      <c r="A438" s="15"/>
      <c r="B438" s="13"/>
      <c r="C438" s="13"/>
      <c r="D438" s="13"/>
      <c r="E438" s="13"/>
      <c r="F438" s="13"/>
      <c r="G438" s="16" t="str">
        <f>IF($B438="","",IFERROR(INDEX(Items!$C:$C,MATCH($B438,Items!$A:$A,0))&amp;"",""))</f>
        <v/>
      </c>
      <c r="H438" s="17" t="str">
        <f>IF(OR($B438="",$D438=""),"",ROUND(N($D438)*IFERROR(INDEX(Items!$G:$G,MATCH($B438,Items!$A:$A,0)),0),2))</f>
        <v/>
      </c>
    </row>
    <row r="439" spans="1:8" x14ac:dyDescent="0.3">
      <c r="A439" s="15"/>
      <c r="B439" s="13"/>
      <c r="C439" s="13"/>
      <c r="D439" s="13"/>
      <c r="E439" s="13"/>
      <c r="F439" s="13"/>
      <c r="G439" s="16" t="str">
        <f>IF($B439="","",IFERROR(INDEX(Items!$C:$C,MATCH($B439,Items!$A:$A,0))&amp;"",""))</f>
        <v/>
      </c>
      <c r="H439" s="17" t="str">
        <f>IF(OR($B439="",$D439=""),"",ROUND(N($D439)*IFERROR(INDEX(Items!$G:$G,MATCH($B439,Items!$A:$A,0)),0),2))</f>
        <v/>
      </c>
    </row>
    <row r="440" spans="1:8" x14ac:dyDescent="0.3">
      <c r="A440" s="15"/>
      <c r="B440" s="13"/>
      <c r="C440" s="13"/>
      <c r="D440" s="13"/>
      <c r="E440" s="13"/>
      <c r="F440" s="13"/>
      <c r="G440" s="16" t="str">
        <f>IF($B440="","",IFERROR(INDEX(Items!$C:$C,MATCH($B440,Items!$A:$A,0))&amp;"",""))</f>
        <v/>
      </c>
      <c r="H440" s="17" t="str">
        <f>IF(OR($B440="",$D440=""),"",ROUND(N($D440)*IFERROR(INDEX(Items!$G:$G,MATCH($B440,Items!$A:$A,0)),0),2))</f>
        <v/>
      </c>
    </row>
    <row r="441" spans="1:8" x14ac:dyDescent="0.3">
      <c r="A441" s="15"/>
      <c r="B441" s="13"/>
      <c r="C441" s="13"/>
      <c r="D441" s="13"/>
      <c r="E441" s="13"/>
      <c r="F441" s="13"/>
      <c r="G441" s="16" t="str">
        <f>IF($B441="","",IFERROR(INDEX(Items!$C:$C,MATCH($B441,Items!$A:$A,0))&amp;"",""))</f>
        <v/>
      </c>
      <c r="H441" s="17" t="str">
        <f>IF(OR($B441="",$D441=""),"",ROUND(N($D441)*IFERROR(INDEX(Items!$G:$G,MATCH($B441,Items!$A:$A,0)),0),2))</f>
        <v/>
      </c>
    </row>
    <row r="442" spans="1:8" x14ac:dyDescent="0.3">
      <c r="A442" s="15"/>
      <c r="B442" s="13"/>
      <c r="C442" s="13"/>
      <c r="D442" s="13"/>
      <c r="E442" s="13"/>
      <c r="F442" s="13"/>
      <c r="G442" s="16" t="str">
        <f>IF($B442="","",IFERROR(INDEX(Items!$C:$C,MATCH($B442,Items!$A:$A,0))&amp;"",""))</f>
        <v/>
      </c>
      <c r="H442" s="17" t="str">
        <f>IF(OR($B442="",$D442=""),"",ROUND(N($D442)*IFERROR(INDEX(Items!$G:$G,MATCH($B442,Items!$A:$A,0)),0),2))</f>
        <v/>
      </c>
    </row>
    <row r="443" spans="1:8" x14ac:dyDescent="0.3">
      <c r="A443" s="15"/>
      <c r="B443" s="13"/>
      <c r="C443" s="13"/>
      <c r="D443" s="13"/>
      <c r="E443" s="13"/>
      <c r="F443" s="13"/>
      <c r="G443" s="16" t="str">
        <f>IF($B443="","",IFERROR(INDEX(Items!$C:$C,MATCH($B443,Items!$A:$A,0))&amp;"",""))</f>
        <v/>
      </c>
      <c r="H443" s="17" t="str">
        <f>IF(OR($B443="",$D443=""),"",ROUND(N($D443)*IFERROR(INDEX(Items!$G:$G,MATCH($B443,Items!$A:$A,0)),0),2))</f>
        <v/>
      </c>
    </row>
    <row r="444" spans="1:8" x14ac:dyDescent="0.3">
      <c r="A444" s="15"/>
      <c r="B444" s="13"/>
      <c r="C444" s="13"/>
      <c r="D444" s="13"/>
      <c r="E444" s="13"/>
      <c r="F444" s="13"/>
      <c r="G444" s="16" t="str">
        <f>IF($B444="","",IFERROR(INDEX(Items!$C:$C,MATCH($B444,Items!$A:$A,0))&amp;"",""))</f>
        <v/>
      </c>
      <c r="H444" s="17" t="str">
        <f>IF(OR($B444="",$D444=""),"",ROUND(N($D444)*IFERROR(INDEX(Items!$G:$G,MATCH($B444,Items!$A:$A,0)),0),2))</f>
        <v/>
      </c>
    </row>
    <row r="445" spans="1:8" x14ac:dyDescent="0.3">
      <c r="A445" s="15"/>
      <c r="B445" s="13"/>
      <c r="C445" s="13"/>
      <c r="D445" s="13"/>
      <c r="E445" s="13"/>
      <c r="F445" s="13"/>
      <c r="G445" s="16" t="str">
        <f>IF($B445="","",IFERROR(INDEX(Items!$C:$C,MATCH($B445,Items!$A:$A,0))&amp;"",""))</f>
        <v/>
      </c>
      <c r="H445" s="17" t="str">
        <f>IF(OR($B445="",$D445=""),"",ROUND(N($D445)*IFERROR(INDEX(Items!$G:$G,MATCH($B445,Items!$A:$A,0)),0),2))</f>
        <v/>
      </c>
    </row>
    <row r="446" spans="1:8" x14ac:dyDescent="0.3">
      <c r="A446" s="15"/>
      <c r="B446" s="13"/>
      <c r="C446" s="13"/>
      <c r="D446" s="13"/>
      <c r="E446" s="13"/>
      <c r="F446" s="13"/>
      <c r="G446" s="16" t="str">
        <f>IF($B446="","",IFERROR(INDEX(Items!$C:$C,MATCH($B446,Items!$A:$A,0))&amp;"",""))</f>
        <v/>
      </c>
      <c r="H446" s="17" t="str">
        <f>IF(OR($B446="",$D446=""),"",ROUND(N($D446)*IFERROR(INDEX(Items!$G:$G,MATCH($B446,Items!$A:$A,0)),0),2))</f>
        <v/>
      </c>
    </row>
    <row r="447" spans="1:8" x14ac:dyDescent="0.3">
      <c r="A447" s="15"/>
      <c r="B447" s="13"/>
      <c r="C447" s="13"/>
      <c r="D447" s="13"/>
      <c r="E447" s="13"/>
      <c r="F447" s="13"/>
      <c r="G447" s="16" t="str">
        <f>IF($B447="","",IFERROR(INDEX(Items!$C:$C,MATCH($B447,Items!$A:$A,0))&amp;"",""))</f>
        <v/>
      </c>
      <c r="H447" s="17" t="str">
        <f>IF(OR($B447="",$D447=""),"",ROUND(N($D447)*IFERROR(INDEX(Items!$G:$G,MATCH($B447,Items!$A:$A,0)),0),2))</f>
        <v/>
      </c>
    </row>
    <row r="448" spans="1:8" x14ac:dyDescent="0.3">
      <c r="A448" s="15"/>
      <c r="B448" s="13"/>
      <c r="C448" s="13"/>
      <c r="D448" s="13"/>
      <c r="E448" s="13"/>
      <c r="F448" s="13"/>
      <c r="G448" s="16" t="str">
        <f>IF($B448="","",IFERROR(INDEX(Items!$C:$C,MATCH($B448,Items!$A:$A,0))&amp;"",""))</f>
        <v/>
      </c>
      <c r="H448" s="17" t="str">
        <f>IF(OR($B448="",$D448=""),"",ROUND(N($D448)*IFERROR(INDEX(Items!$G:$G,MATCH($B448,Items!$A:$A,0)),0),2))</f>
        <v/>
      </c>
    </row>
    <row r="449" spans="1:8" x14ac:dyDescent="0.3">
      <c r="A449" s="15"/>
      <c r="B449" s="13"/>
      <c r="C449" s="13"/>
      <c r="D449" s="13"/>
      <c r="E449" s="13"/>
      <c r="F449" s="13"/>
      <c r="G449" s="16" t="str">
        <f>IF($B449="","",IFERROR(INDEX(Items!$C:$C,MATCH($B449,Items!$A:$A,0))&amp;"",""))</f>
        <v/>
      </c>
      <c r="H449" s="17" t="str">
        <f>IF(OR($B449="",$D449=""),"",ROUND(N($D449)*IFERROR(INDEX(Items!$G:$G,MATCH($B449,Items!$A:$A,0)),0),2))</f>
        <v/>
      </c>
    </row>
    <row r="450" spans="1:8" x14ac:dyDescent="0.3">
      <c r="A450" s="15"/>
      <c r="B450" s="13"/>
      <c r="C450" s="13"/>
      <c r="D450" s="13"/>
      <c r="E450" s="13"/>
      <c r="F450" s="13"/>
      <c r="G450" s="16" t="str">
        <f>IF($B450="","",IFERROR(INDEX(Items!$C:$C,MATCH($B450,Items!$A:$A,0))&amp;"",""))</f>
        <v/>
      </c>
      <c r="H450" s="17" t="str">
        <f>IF(OR($B450="",$D450=""),"",ROUND(N($D450)*IFERROR(INDEX(Items!$G:$G,MATCH($B450,Items!$A:$A,0)),0),2))</f>
        <v/>
      </c>
    </row>
    <row r="451" spans="1:8" x14ac:dyDescent="0.3">
      <c r="A451" s="15"/>
      <c r="B451" s="13"/>
      <c r="C451" s="13"/>
      <c r="D451" s="13"/>
      <c r="E451" s="13"/>
      <c r="F451" s="13"/>
      <c r="G451" s="16" t="str">
        <f>IF($B451="","",IFERROR(INDEX(Items!$C:$C,MATCH($B451,Items!$A:$A,0))&amp;"",""))</f>
        <v/>
      </c>
      <c r="H451" s="17" t="str">
        <f>IF(OR($B451="",$D451=""),"",ROUND(N($D451)*IFERROR(INDEX(Items!$G:$G,MATCH($B451,Items!$A:$A,0)),0),2))</f>
        <v/>
      </c>
    </row>
    <row r="452" spans="1:8" x14ac:dyDescent="0.3">
      <c r="A452" s="15"/>
      <c r="B452" s="13"/>
      <c r="C452" s="13"/>
      <c r="D452" s="13"/>
      <c r="E452" s="13"/>
      <c r="F452" s="13"/>
      <c r="G452" s="16" t="str">
        <f>IF($B452="","",IFERROR(INDEX(Items!$C:$C,MATCH($B452,Items!$A:$A,0))&amp;"",""))</f>
        <v/>
      </c>
      <c r="H452" s="17" t="str">
        <f>IF(OR($B452="",$D452=""),"",ROUND(N($D452)*IFERROR(INDEX(Items!$G:$G,MATCH($B452,Items!$A:$A,0)),0),2))</f>
        <v/>
      </c>
    </row>
    <row r="453" spans="1:8" x14ac:dyDescent="0.3">
      <c r="A453" s="15"/>
      <c r="B453" s="13"/>
      <c r="C453" s="13"/>
      <c r="D453" s="13"/>
      <c r="E453" s="13"/>
      <c r="F453" s="13"/>
      <c r="G453" s="16" t="str">
        <f>IF($B453="","",IFERROR(INDEX(Items!$C:$C,MATCH($B453,Items!$A:$A,0))&amp;"",""))</f>
        <v/>
      </c>
      <c r="H453" s="17" t="str">
        <f>IF(OR($B453="",$D453=""),"",ROUND(N($D453)*IFERROR(INDEX(Items!$G:$G,MATCH($B453,Items!$A:$A,0)),0),2))</f>
        <v/>
      </c>
    </row>
    <row r="454" spans="1:8" x14ac:dyDescent="0.3">
      <c r="A454" s="15"/>
      <c r="B454" s="13"/>
      <c r="C454" s="13"/>
      <c r="D454" s="13"/>
      <c r="E454" s="13"/>
      <c r="F454" s="13"/>
      <c r="G454" s="16" t="str">
        <f>IF($B454="","",IFERROR(INDEX(Items!$C:$C,MATCH($B454,Items!$A:$A,0))&amp;"",""))</f>
        <v/>
      </c>
      <c r="H454" s="17" t="str">
        <f>IF(OR($B454="",$D454=""),"",ROUND(N($D454)*IFERROR(INDEX(Items!$G:$G,MATCH($B454,Items!$A:$A,0)),0),2))</f>
        <v/>
      </c>
    </row>
    <row r="455" spans="1:8" x14ac:dyDescent="0.3">
      <c r="A455" s="15"/>
      <c r="B455" s="13"/>
      <c r="C455" s="13"/>
      <c r="D455" s="13"/>
      <c r="E455" s="13"/>
      <c r="F455" s="13"/>
      <c r="G455" s="16" t="str">
        <f>IF($B455="","",IFERROR(INDEX(Items!$C:$C,MATCH($B455,Items!$A:$A,0))&amp;"",""))</f>
        <v/>
      </c>
      <c r="H455" s="17" t="str">
        <f>IF(OR($B455="",$D455=""),"",ROUND(N($D455)*IFERROR(INDEX(Items!$G:$G,MATCH($B455,Items!$A:$A,0)),0),2))</f>
        <v/>
      </c>
    </row>
    <row r="456" spans="1:8" x14ac:dyDescent="0.3">
      <c r="A456" s="15"/>
      <c r="B456" s="13"/>
      <c r="C456" s="13"/>
      <c r="D456" s="13"/>
      <c r="E456" s="13"/>
      <c r="F456" s="13"/>
      <c r="G456" s="16" t="str">
        <f>IF($B456="","",IFERROR(INDEX(Items!$C:$C,MATCH($B456,Items!$A:$A,0))&amp;"",""))</f>
        <v/>
      </c>
      <c r="H456" s="17" t="str">
        <f>IF(OR($B456="",$D456=""),"",ROUND(N($D456)*IFERROR(INDEX(Items!$G:$G,MATCH($B456,Items!$A:$A,0)),0),2))</f>
        <v/>
      </c>
    </row>
    <row r="457" spans="1:8" x14ac:dyDescent="0.3">
      <c r="A457" s="15"/>
      <c r="B457" s="13"/>
      <c r="C457" s="13"/>
      <c r="D457" s="13"/>
      <c r="E457" s="13"/>
      <c r="F457" s="13"/>
      <c r="G457" s="16" t="str">
        <f>IF($B457="","",IFERROR(INDEX(Items!$C:$C,MATCH($B457,Items!$A:$A,0))&amp;"",""))</f>
        <v/>
      </c>
      <c r="H457" s="17" t="str">
        <f>IF(OR($B457="",$D457=""),"",ROUND(N($D457)*IFERROR(INDEX(Items!$G:$G,MATCH($B457,Items!$A:$A,0)),0),2))</f>
        <v/>
      </c>
    </row>
    <row r="458" spans="1:8" x14ac:dyDescent="0.3">
      <c r="A458" s="15"/>
      <c r="B458" s="13"/>
      <c r="C458" s="13"/>
      <c r="D458" s="13"/>
      <c r="E458" s="13"/>
      <c r="F458" s="13"/>
      <c r="G458" s="16" t="str">
        <f>IF($B458="","",IFERROR(INDEX(Items!$C:$C,MATCH($B458,Items!$A:$A,0))&amp;"",""))</f>
        <v/>
      </c>
      <c r="H458" s="17" t="str">
        <f>IF(OR($B458="",$D458=""),"",ROUND(N($D458)*IFERROR(INDEX(Items!$G:$G,MATCH($B458,Items!$A:$A,0)),0),2))</f>
        <v/>
      </c>
    </row>
    <row r="459" spans="1:8" x14ac:dyDescent="0.3">
      <c r="A459" s="15"/>
      <c r="B459" s="13"/>
      <c r="C459" s="13"/>
      <c r="D459" s="13"/>
      <c r="E459" s="13"/>
      <c r="F459" s="13"/>
      <c r="G459" s="16" t="str">
        <f>IF($B459="","",IFERROR(INDEX(Items!$C:$C,MATCH($B459,Items!$A:$A,0))&amp;"",""))</f>
        <v/>
      </c>
      <c r="H459" s="17" t="str">
        <f>IF(OR($B459="",$D459=""),"",ROUND(N($D459)*IFERROR(INDEX(Items!$G:$G,MATCH($B459,Items!$A:$A,0)),0),2))</f>
        <v/>
      </c>
    </row>
    <row r="460" spans="1:8" x14ac:dyDescent="0.3">
      <c r="A460" s="15"/>
      <c r="B460" s="13"/>
      <c r="C460" s="13"/>
      <c r="D460" s="13"/>
      <c r="E460" s="13"/>
      <c r="F460" s="13"/>
      <c r="G460" s="16" t="str">
        <f>IF($B460="","",IFERROR(INDEX(Items!$C:$C,MATCH($B460,Items!$A:$A,0))&amp;"",""))</f>
        <v/>
      </c>
      <c r="H460" s="17" t="str">
        <f>IF(OR($B460="",$D460=""),"",ROUND(N($D460)*IFERROR(INDEX(Items!$G:$G,MATCH($B460,Items!$A:$A,0)),0),2))</f>
        <v/>
      </c>
    </row>
    <row r="461" spans="1:8" x14ac:dyDescent="0.3">
      <c r="A461" s="15"/>
      <c r="B461" s="13"/>
      <c r="C461" s="13"/>
      <c r="D461" s="13"/>
      <c r="E461" s="13"/>
      <c r="F461" s="13"/>
      <c r="G461" s="16" t="str">
        <f>IF($B461="","",IFERROR(INDEX(Items!$C:$C,MATCH($B461,Items!$A:$A,0))&amp;"",""))</f>
        <v/>
      </c>
      <c r="H461" s="17" t="str">
        <f>IF(OR($B461="",$D461=""),"",ROUND(N($D461)*IFERROR(INDEX(Items!$G:$G,MATCH($B461,Items!$A:$A,0)),0),2))</f>
        <v/>
      </c>
    </row>
    <row r="462" spans="1:8" x14ac:dyDescent="0.3">
      <c r="A462" s="15"/>
      <c r="B462" s="13"/>
      <c r="C462" s="13"/>
      <c r="D462" s="13"/>
      <c r="E462" s="13"/>
      <c r="F462" s="13"/>
      <c r="G462" s="16" t="str">
        <f>IF($B462="","",IFERROR(INDEX(Items!$C:$C,MATCH($B462,Items!$A:$A,0))&amp;"",""))</f>
        <v/>
      </c>
      <c r="H462" s="17" t="str">
        <f>IF(OR($B462="",$D462=""),"",ROUND(N($D462)*IFERROR(INDEX(Items!$G:$G,MATCH($B462,Items!$A:$A,0)),0),2))</f>
        <v/>
      </c>
    </row>
    <row r="463" spans="1:8" x14ac:dyDescent="0.3">
      <c r="A463" s="15"/>
      <c r="B463" s="13"/>
      <c r="C463" s="13"/>
      <c r="D463" s="13"/>
      <c r="E463" s="13"/>
      <c r="F463" s="13"/>
      <c r="G463" s="16" t="str">
        <f>IF($B463="","",IFERROR(INDEX(Items!$C:$C,MATCH($B463,Items!$A:$A,0))&amp;"",""))</f>
        <v/>
      </c>
      <c r="H463" s="17" t="str">
        <f>IF(OR($B463="",$D463=""),"",ROUND(N($D463)*IFERROR(INDEX(Items!$G:$G,MATCH($B463,Items!$A:$A,0)),0),2))</f>
        <v/>
      </c>
    </row>
    <row r="464" spans="1:8" x14ac:dyDescent="0.3">
      <c r="A464" s="15"/>
      <c r="B464" s="13"/>
      <c r="C464" s="13"/>
      <c r="D464" s="13"/>
      <c r="E464" s="13"/>
      <c r="F464" s="13"/>
      <c r="G464" s="16" t="str">
        <f>IF($B464="","",IFERROR(INDEX(Items!$C:$C,MATCH($B464,Items!$A:$A,0))&amp;"",""))</f>
        <v/>
      </c>
      <c r="H464" s="17" t="str">
        <f>IF(OR($B464="",$D464=""),"",ROUND(N($D464)*IFERROR(INDEX(Items!$G:$G,MATCH($B464,Items!$A:$A,0)),0),2))</f>
        <v/>
      </c>
    </row>
    <row r="465" spans="1:8" x14ac:dyDescent="0.3">
      <c r="A465" s="15"/>
      <c r="B465" s="13"/>
      <c r="C465" s="13"/>
      <c r="D465" s="13"/>
      <c r="E465" s="13"/>
      <c r="F465" s="13"/>
      <c r="G465" s="16" t="str">
        <f>IF($B465="","",IFERROR(INDEX(Items!$C:$C,MATCH($B465,Items!$A:$A,0))&amp;"",""))</f>
        <v/>
      </c>
      <c r="H465" s="17" t="str">
        <f>IF(OR($B465="",$D465=""),"",ROUND(N($D465)*IFERROR(INDEX(Items!$G:$G,MATCH($B465,Items!$A:$A,0)),0),2))</f>
        <v/>
      </c>
    </row>
    <row r="466" spans="1:8" x14ac:dyDescent="0.3">
      <c r="A466" s="15"/>
      <c r="B466" s="13"/>
      <c r="C466" s="13"/>
      <c r="D466" s="13"/>
      <c r="E466" s="13"/>
      <c r="F466" s="13"/>
      <c r="G466" s="16" t="str">
        <f>IF($B466="","",IFERROR(INDEX(Items!$C:$C,MATCH($B466,Items!$A:$A,0))&amp;"",""))</f>
        <v/>
      </c>
      <c r="H466" s="17" t="str">
        <f>IF(OR($B466="",$D466=""),"",ROUND(N($D466)*IFERROR(INDEX(Items!$G:$G,MATCH($B466,Items!$A:$A,0)),0),2))</f>
        <v/>
      </c>
    </row>
    <row r="467" spans="1:8" x14ac:dyDescent="0.3">
      <c r="A467" s="15"/>
      <c r="B467" s="13"/>
      <c r="C467" s="13"/>
      <c r="D467" s="13"/>
      <c r="E467" s="13"/>
      <c r="F467" s="13"/>
      <c r="G467" s="16" t="str">
        <f>IF($B467="","",IFERROR(INDEX(Items!$C:$C,MATCH($B467,Items!$A:$A,0))&amp;"",""))</f>
        <v/>
      </c>
      <c r="H467" s="17" t="str">
        <f>IF(OR($B467="",$D467=""),"",ROUND(N($D467)*IFERROR(INDEX(Items!$G:$G,MATCH($B467,Items!$A:$A,0)),0),2))</f>
        <v/>
      </c>
    </row>
    <row r="468" spans="1:8" x14ac:dyDescent="0.3">
      <c r="A468" s="15"/>
      <c r="B468" s="13"/>
      <c r="C468" s="13"/>
      <c r="D468" s="13"/>
      <c r="E468" s="13"/>
      <c r="F468" s="13"/>
      <c r="G468" s="16" t="str">
        <f>IF($B468="","",IFERROR(INDEX(Items!$C:$C,MATCH($B468,Items!$A:$A,0))&amp;"",""))</f>
        <v/>
      </c>
      <c r="H468" s="17" t="str">
        <f>IF(OR($B468="",$D468=""),"",ROUND(N($D468)*IFERROR(INDEX(Items!$G:$G,MATCH($B468,Items!$A:$A,0)),0),2))</f>
        <v/>
      </c>
    </row>
    <row r="469" spans="1:8" x14ac:dyDescent="0.3">
      <c r="A469" s="15"/>
      <c r="B469" s="13"/>
      <c r="C469" s="13"/>
      <c r="D469" s="13"/>
      <c r="E469" s="13"/>
      <c r="F469" s="13"/>
      <c r="G469" s="16" t="str">
        <f>IF($B469="","",IFERROR(INDEX(Items!$C:$C,MATCH($B469,Items!$A:$A,0))&amp;"",""))</f>
        <v/>
      </c>
      <c r="H469" s="17" t="str">
        <f>IF(OR($B469="",$D469=""),"",ROUND(N($D469)*IFERROR(INDEX(Items!$G:$G,MATCH($B469,Items!$A:$A,0)),0),2))</f>
        <v/>
      </c>
    </row>
    <row r="470" spans="1:8" x14ac:dyDescent="0.3">
      <c r="A470" s="15"/>
      <c r="B470" s="13"/>
      <c r="C470" s="13"/>
      <c r="D470" s="13"/>
      <c r="E470" s="13"/>
      <c r="F470" s="13"/>
      <c r="G470" s="16" t="str">
        <f>IF($B470="","",IFERROR(INDEX(Items!$C:$C,MATCH($B470,Items!$A:$A,0))&amp;"",""))</f>
        <v/>
      </c>
      <c r="H470" s="17" t="str">
        <f>IF(OR($B470="",$D470=""),"",ROUND(N($D470)*IFERROR(INDEX(Items!$G:$G,MATCH($B470,Items!$A:$A,0)),0),2))</f>
        <v/>
      </c>
    </row>
    <row r="471" spans="1:8" x14ac:dyDescent="0.3">
      <c r="A471" s="15"/>
      <c r="B471" s="13"/>
      <c r="C471" s="13"/>
      <c r="D471" s="13"/>
      <c r="E471" s="13"/>
      <c r="F471" s="13"/>
      <c r="G471" s="16" t="str">
        <f>IF($B471="","",IFERROR(INDEX(Items!$C:$C,MATCH($B471,Items!$A:$A,0))&amp;"",""))</f>
        <v/>
      </c>
      <c r="H471" s="17" t="str">
        <f>IF(OR($B471="",$D471=""),"",ROUND(N($D471)*IFERROR(INDEX(Items!$G:$G,MATCH($B471,Items!$A:$A,0)),0),2))</f>
        <v/>
      </c>
    </row>
    <row r="472" spans="1:8" x14ac:dyDescent="0.3">
      <c r="A472" s="15"/>
      <c r="B472" s="13"/>
      <c r="C472" s="13"/>
      <c r="D472" s="13"/>
      <c r="E472" s="13"/>
      <c r="F472" s="13"/>
      <c r="G472" s="16" t="str">
        <f>IF($B472="","",IFERROR(INDEX(Items!$C:$C,MATCH($B472,Items!$A:$A,0))&amp;"",""))</f>
        <v/>
      </c>
      <c r="H472" s="17" t="str">
        <f>IF(OR($B472="",$D472=""),"",ROUND(N($D472)*IFERROR(INDEX(Items!$G:$G,MATCH($B472,Items!$A:$A,0)),0),2))</f>
        <v/>
      </c>
    </row>
    <row r="473" spans="1:8" x14ac:dyDescent="0.3">
      <c r="A473" s="15"/>
      <c r="B473" s="13"/>
      <c r="C473" s="13"/>
      <c r="D473" s="13"/>
      <c r="E473" s="13"/>
      <c r="F473" s="13"/>
      <c r="G473" s="16" t="str">
        <f>IF($B473="","",IFERROR(INDEX(Items!$C:$C,MATCH($B473,Items!$A:$A,0))&amp;"",""))</f>
        <v/>
      </c>
      <c r="H473" s="17" t="str">
        <f>IF(OR($B473="",$D473=""),"",ROUND(N($D473)*IFERROR(INDEX(Items!$G:$G,MATCH($B473,Items!$A:$A,0)),0),2))</f>
        <v/>
      </c>
    </row>
    <row r="474" spans="1:8" x14ac:dyDescent="0.3">
      <c r="A474" s="15"/>
      <c r="B474" s="13"/>
      <c r="C474" s="13"/>
      <c r="D474" s="13"/>
      <c r="E474" s="13"/>
      <c r="F474" s="13"/>
      <c r="G474" s="16" t="str">
        <f>IF($B474="","",IFERROR(INDEX(Items!$C:$C,MATCH($B474,Items!$A:$A,0))&amp;"",""))</f>
        <v/>
      </c>
      <c r="H474" s="17" t="str">
        <f>IF(OR($B474="",$D474=""),"",ROUND(N($D474)*IFERROR(INDEX(Items!$G:$G,MATCH($B474,Items!$A:$A,0)),0),2))</f>
        <v/>
      </c>
    </row>
    <row r="475" spans="1:8" x14ac:dyDescent="0.3">
      <c r="A475" s="15"/>
      <c r="B475" s="13"/>
      <c r="C475" s="13"/>
      <c r="D475" s="13"/>
      <c r="E475" s="13"/>
      <c r="F475" s="13"/>
      <c r="G475" s="16" t="str">
        <f>IF($B475="","",IFERROR(INDEX(Items!$C:$C,MATCH($B475,Items!$A:$A,0))&amp;"",""))</f>
        <v/>
      </c>
      <c r="H475" s="17" t="str">
        <f>IF(OR($B475="",$D475=""),"",ROUND(N($D475)*IFERROR(INDEX(Items!$G:$G,MATCH($B475,Items!$A:$A,0)),0),2))</f>
        <v/>
      </c>
    </row>
    <row r="476" spans="1:8" x14ac:dyDescent="0.3">
      <c r="A476" s="15"/>
      <c r="B476" s="13"/>
      <c r="C476" s="13"/>
      <c r="D476" s="13"/>
      <c r="E476" s="13"/>
      <c r="F476" s="13"/>
      <c r="G476" s="16" t="str">
        <f>IF($B476="","",IFERROR(INDEX(Items!$C:$C,MATCH($B476,Items!$A:$A,0))&amp;"",""))</f>
        <v/>
      </c>
      <c r="H476" s="17" t="str">
        <f>IF(OR($B476="",$D476=""),"",ROUND(N($D476)*IFERROR(INDEX(Items!$G:$G,MATCH($B476,Items!$A:$A,0)),0),2))</f>
        <v/>
      </c>
    </row>
    <row r="477" spans="1:8" x14ac:dyDescent="0.3">
      <c r="A477" s="15"/>
      <c r="B477" s="13"/>
      <c r="C477" s="13"/>
      <c r="D477" s="13"/>
      <c r="E477" s="13"/>
      <c r="F477" s="13"/>
      <c r="G477" s="16" t="str">
        <f>IF($B477="","",IFERROR(INDEX(Items!$C:$C,MATCH($B477,Items!$A:$A,0))&amp;"",""))</f>
        <v/>
      </c>
      <c r="H477" s="17" t="str">
        <f>IF(OR($B477="",$D477=""),"",ROUND(N($D477)*IFERROR(INDEX(Items!$G:$G,MATCH($B477,Items!$A:$A,0)),0),2))</f>
        <v/>
      </c>
    </row>
    <row r="478" spans="1:8" x14ac:dyDescent="0.3">
      <c r="A478" s="15"/>
      <c r="B478" s="13"/>
      <c r="C478" s="13"/>
      <c r="D478" s="13"/>
      <c r="E478" s="13"/>
      <c r="F478" s="13"/>
      <c r="G478" s="16" t="str">
        <f>IF($B478="","",IFERROR(INDEX(Items!$C:$C,MATCH($B478,Items!$A:$A,0))&amp;"",""))</f>
        <v/>
      </c>
      <c r="H478" s="17" t="str">
        <f>IF(OR($B478="",$D478=""),"",ROUND(N($D478)*IFERROR(INDEX(Items!$G:$G,MATCH($B478,Items!$A:$A,0)),0),2))</f>
        <v/>
      </c>
    </row>
    <row r="479" spans="1:8" x14ac:dyDescent="0.3">
      <c r="A479" s="15"/>
      <c r="B479" s="13"/>
      <c r="C479" s="13"/>
      <c r="D479" s="13"/>
      <c r="E479" s="13"/>
      <c r="F479" s="13"/>
      <c r="G479" s="16" t="str">
        <f>IF($B479="","",IFERROR(INDEX(Items!$C:$C,MATCH($B479,Items!$A:$A,0))&amp;"",""))</f>
        <v/>
      </c>
      <c r="H479" s="17" t="str">
        <f>IF(OR($B479="",$D479=""),"",ROUND(N($D479)*IFERROR(INDEX(Items!$G:$G,MATCH($B479,Items!$A:$A,0)),0),2))</f>
        <v/>
      </c>
    </row>
    <row r="480" spans="1:8" x14ac:dyDescent="0.3">
      <c r="A480" s="15"/>
      <c r="B480" s="13"/>
      <c r="C480" s="13"/>
      <c r="D480" s="13"/>
      <c r="E480" s="13"/>
      <c r="F480" s="13"/>
      <c r="G480" s="16" t="str">
        <f>IF($B480="","",IFERROR(INDEX(Items!$C:$C,MATCH($B480,Items!$A:$A,0))&amp;"",""))</f>
        <v/>
      </c>
      <c r="H480" s="17" t="str">
        <f>IF(OR($B480="",$D480=""),"",ROUND(N($D480)*IFERROR(INDEX(Items!$G:$G,MATCH($B480,Items!$A:$A,0)),0),2))</f>
        <v/>
      </c>
    </row>
    <row r="481" spans="1:8" x14ac:dyDescent="0.3">
      <c r="A481" s="15"/>
      <c r="B481" s="13"/>
      <c r="C481" s="13"/>
      <c r="D481" s="13"/>
      <c r="E481" s="13"/>
      <c r="F481" s="13"/>
      <c r="G481" s="16" t="str">
        <f>IF($B481="","",IFERROR(INDEX(Items!$C:$C,MATCH($B481,Items!$A:$A,0))&amp;"",""))</f>
        <v/>
      </c>
      <c r="H481" s="17" t="str">
        <f>IF(OR($B481="",$D481=""),"",ROUND(N($D481)*IFERROR(INDEX(Items!$G:$G,MATCH($B481,Items!$A:$A,0)),0),2))</f>
        <v/>
      </c>
    </row>
    <row r="482" spans="1:8" x14ac:dyDescent="0.3">
      <c r="A482" s="15"/>
      <c r="B482" s="13"/>
      <c r="C482" s="13"/>
      <c r="D482" s="13"/>
      <c r="E482" s="13"/>
      <c r="F482" s="13"/>
      <c r="G482" s="16" t="str">
        <f>IF($B482="","",IFERROR(INDEX(Items!$C:$C,MATCH($B482,Items!$A:$A,0))&amp;"",""))</f>
        <v/>
      </c>
      <c r="H482" s="17" t="str">
        <f>IF(OR($B482="",$D482=""),"",ROUND(N($D482)*IFERROR(INDEX(Items!$G:$G,MATCH($B482,Items!$A:$A,0)),0),2))</f>
        <v/>
      </c>
    </row>
    <row r="483" spans="1:8" x14ac:dyDescent="0.3">
      <c r="A483" s="15"/>
      <c r="B483" s="13"/>
      <c r="C483" s="13"/>
      <c r="D483" s="13"/>
      <c r="E483" s="13"/>
      <c r="F483" s="13"/>
      <c r="G483" s="16" t="str">
        <f>IF($B483="","",IFERROR(INDEX(Items!$C:$C,MATCH($B483,Items!$A:$A,0))&amp;"",""))</f>
        <v/>
      </c>
      <c r="H483" s="17" t="str">
        <f>IF(OR($B483="",$D483=""),"",ROUND(N($D483)*IFERROR(INDEX(Items!$G:$G,MATCH($B483,Items!$A:$A,0)),0),2))</f>
        <v/>
      </c>
    </row>
    <row r="484" spans="1:8" x14ac:dyDescent="0.3">
      <c r="A484" s="15"/>
      <c r="B484" s="13"/>
      <c r="C484" s="13"/>
      <c r="D484" s="13"/>
      <c r="E484" s="13"/>
      <c r="F484" s="13"/>
      <c r="G484" s="16" t="str">
        <f>IF($B484="","",IFERROR(INDEX(Items!$C:$C,MATCH($B484,Items!$A:$A,0))&amp;"",""))</f>
        <v/>
      </c>
      <c r="H484" s="17" t="str">
        <f>IF(OR($B484="",$D484=""),"",ROUND(N($D484)*IFERROR(INDEX(Items!$G:$G,MATCH($B484,Items!$A:$A,0)),0),2))</f>
        <v/>
      </c>
    </row>
    <row r="485" spans="1:8" x14ac:dyDescent="0.3">
      <c r="A485" s="15"/>
      <c r="B485" s="13"/>
      <c r="C485" s="13"/>
      <c r="D485" s="13"/>
      <c r="E485" s="13"/>
      <c r="F485" s="13"/>
      <c r="G485" s="16" t="str">
        <f>IF($B485="","",IFERROR(INDEX(Items!$C:$C,MATCH($B485,Items!$A:$A,0))&amp;"",""))</f>
        <v/>
      </c>
      <c r="H485" s="17" t="str">
        <f>IF(OR($B485="",$D485=""),"",ROUND(N($D485)*IFERROR(INDEX(Items!$G:$G,MATCH($B485,Items!$A:$A,0)),0),2))</f>
        <v/>
      </c>
    </row>
    <row r="486" spans="1:8" x14ac:dyDescent="0.3">
      <c r="A486" s="15"/>
      <c r="B486" s="13"/>
      <c r="C486" s="13"/>
      <c r="D486" s="13"/>
      <c r="E486" s="13"/>
      <c r="F486" s="13"/>
      <c r="G486" s="16" t="str">
        <f>IF($B486="","",IFERROR(INDEX(Items!$C:$C,MATCH($B486,Items!$A:$A,0))&amp;"",""))</f>
        <v/>
      </c>
      <c r="H486" s="17" t="str">
        <f>IF(OR($B486="",$D486=""),"",ROUND(N($D486)*IFERROR(INDEX(Items!$G:$G,MATCH($B486,Items!$A:$A,0)),0),2))</f>
        <v/>
      </c>
    </row>
    <row r="487" spans="1:8" x14ac:dyDescent="0.3">
      <c r="A487" s="15"/>
      <c r="B487" s="13"/>
      <c r="C487" s="13"/>
      <c r="D487" s="13"/>
      <c r="E487" s="13"/>
      <c r="F487" s="13"/>
      <c r="G487" s="16" t="str">
        <f>IF($B487="","",IFERROR(INDEX(Items!$C:$C,MATCH($B487,Items!$A:$A,0))&amp;"",""))</f>
        <v/>
      </c>
      <c r="H487" s="17" t="str">
        <f>IF(OR($B487="",$D487=""),"",ROUND(N($D487)*IFERROR(INDEX(Items!$G:$G,MATCH($B487,Items!$A:$A,0)),0),2))</f>
        <v/>
      </c>
    </row>
    <row r="488" spans="1:8" x14ac:dyDescent="0.3">
      <c r="A488" s="15"/>
      <c r="B488" s="13"/>
      <c r="C488" s="13"/>
      <c r="D488" s="13"/>
      <c r="E488" s="13"/>
      <c r="F488" s="13"/>
      <c r="G488" s="16" t="str">
        <f>IF($B488="","",IFERROR(INDEX(Items!$C:$C,MATCH($B488,Items!$A:$A,0))&amp;"",""))</f>
        <v/>
      </c>
      <c r="H488" s="17" t="str">
        <f>IF(OR($B488="",$D488=""),"",ROUND(N($D488)*IFERROR(INDEX(Items!$G:$G,MATCH($B488,Items!$A:$A,0)),0),2))</f>
        <v/>
      </c>
    </row>
    <row r="489" spans="1:8" x14ac:dyDescent="0.3">
      <c r="A489" s="15"/>
      <c r="B489" s="13"/>
      <c r="C489" s="13"/>
      <c r="D489" s="13"/>
      <c r="E489" s="13"/>
      <c r="F489" s="13"/>
      <c r="G489" s="16" t="str">
        <f>IF($B489="","",IFERROR(INDEX(Items!$C:$C,MATCH($B489,Items!$A:$A,0))&amp;"",""))</f>
        <v/>
      </c>
      <c r="H489" s="17" t="str">
        <f>IF(OR($B489="",$D489=""),"",ROUND(N($D489)*IFERROR(INDEX(Items!$G:$G,MATCH($B489,Items!$A:$A,0)),0),2))</f>
        <v/>
      </c>
    </row>
    <row r="490" spans="1:8" x14ac:dyDescent="0.3">
      <c r="A490" s="15"/>
      <c r="B490" s="13"/>
      <c r="C490" s="13"/>
      <c r="D490" s="13"/>
      <c r="E490" s="13"/>
      <c r="F490" s="13"/>
      <c r="G490" s="16" t="str">
        <f>IF($B490="","",IFERROR(INDEX(Items!$C:$C,MATCH($B490,Items!$A:$A,0))&amp;"",""))</f>
        <v/>
      </c>
      <c r="H490" s="17" t="str">
        <f>IF(OR($B490="",$D490=""),"",ROUND(N($D490)*IFERROR(INDEX(Items!$G:$G,MATCH($B490,Items!$A:$A,0)),0),2))</f>
        <v/>
      </c>
    </row>
    <row r="491" spans="1:8" x14ac:dyDescent="0.3">
      <c r="A491" s="15"/>
      <c r="B491" s="13"/>
      <c r="C491" s="13"/>
      <c r="D491" s="13"/>
      <c r="E491" s="13"/>
      <c r="F491" s="13"/>
      <c r="G491" s="16" t="str">
        <f>IF($B491="","",IFERROR(INDEX(Items!$C:$C,MATCH($B491,Items!$A:$A,0))&amp;"",""))</f>
        <v/>
      </c>
      <c r="H491" s="17" t="str">
        <f>IF(OR($B491="",$D491=""),"",ROUND(N($D491)*IFERROR(INDEX(Items!$G:$G,MATCH($B491,Items!$A:$A,0)),0),2))</f>
        <v/>
      </c>
    </row>
    <row r="492" spans="1:8" x14ac:dyDescent="0.3">
      <c r="A492" s="15"/>
      <c r="B492" s="13"/>
      <c r="C492" s="13"/>
      <c r="D492" s="13"/>
      <c r="E492" s="13"/>
      <c r="F492" s="13"/>
      <c r="G492" s="16" t="str">
        <f>IF($B492="","",IFERROR(INDEX(Items!$C:$C,MATCH($B492,Items!$A:$A,0))&amp;"",""))</f>
        <v/>
      </c>
      <c r="H492" s="17" t="str">
        <f>IF(OR($B492="",$D492=""),"",ROUND(N($D492)*IFERROR(INDEX(Items!$G:$G,MATCH($B492,Items!$A:$A,0)),0),2))</f>
        <v/>
      </c>
    </row>
    <row r="493" spans="1:8" x14ac:dyDescent="0.3">
      <c r="A493" s="15"/>
      <c r="B493" s="13"/>
      <c r="C493" s="13"/>
      <c r="D493" s="13"/>
      <c r="E493" s="13"/>
      <c r="F493" s="13"/>
      <c r="G493" s="16" t="str">
        <f>IF($B493="","",IFERROR(INDEX(Items!$C:$C,MATCH($B493,Items!$A:$A,0))&amp;"",""))</f>
        <v/>
      </c>
      <c r="H493" s="17" t="str">
        <f>IF(OR($B493="",$D493=""),"",ROUND(N($D493)*IFERROR(INDEX(Items!$G:$G,MATCH($B493,Items!$A:$A,0)),0),2))</f>
        <v/>
      </c>
    </row>
    <row r="494" spans="1:8" x14ac:dyDescent="0.3">
      <c r="A494" s="15"/>
      <c r="B494" s="13"/>
      <c r="C494" s="13"/>
      <c r="D494" s="13"/>
      <c r="E494" s="13"/>
      <c r="F494" s="13"/>
      <c r="G494" s="16" t="str">
        <f>IF($B494="","",IFERROR(INDEX(Items!$C:$C,MATCH($B494,Items!$A:$A,0))&amp;"",""))</f>
        <v/>
      </c>
      <c r="H494" s="17" t="str">
        <f>IF(OR($B494="",$D494=""),"",ROUND(N($D494)*IFERROR(INDEX(Items!$G:$G,MATCH($B494,Items!$A:$A,0)),0),2))</f>
        <v/>
      </c>
    </row>
    <row r="495" spans="1:8" x14ac:dyDescent="0.3">
      <c r="A495" s="15"/>
      <c r="B495" s="13"/>
      <c r="C495" s="13"/>
      <c r="D495" s="13"/>
      <c r="E495" s="13"/>
      <c r="F495" s="13"/>
      <c r="G495" s="16" t="str">
        <f>IF($B495="","",IFERROR(INDEX(Items!$C:$C,MATCH($B495,Items!$A:$A,0))&amp;"",""))</f>
        <v/>
      </c>
      <c r="H495" s="17" t="str">
        <f>IF(OR($B495="",$D495=""),"",ROUND(N($D495)*IFERROR(INDEX(Items!$G:$G,MATCH($B495,Items!$A:$A,0)),0),2))</f>
        <v/>
      </c>
    </row>
    <row r="496" spans="1:8" x14ac:dyDescent="0.3">
      <c r="A496" s="15"/>
      <c r="B496" s="13"/>
      <c r="C496" s="13"/>
      <c r="D496" s="13"/>
      <c r="E496" s="13"/>
      <c r="F496" s="13"/>
      <c r="G496" s="16" t="str">
        <f>IF($B496="","",IFERROR(INDEX(Items!$C:$C,MATCH($B496,Items!$A:$A,0))&amp;"",""))</f>
        <v/>
      </c>
      <c r="H496" s="17" t="str">
        <f>IF(OR($B496="",$D496=""),"",ROUND(N($D496)*IFERROR(INDEX(Items!$G:$G,MATCH($B496,Items!$A:$A,0)),0),2))</f>
        <v/>
      </c>
    </row>
    <row r="497" spans="1:8" x14ac:dyDescent="0.3">
      <c r="A497" s="15"/>
      <c r="B497" s="13"/>
      <c r="C497" s="13"/>
      <c r="D497" s="13"/>
      <c r="E497" s="13"/>
      <c r="F497" s="13"/>
      <c r="G497" s="16" t="str">
        <f>IF($B497="","",IFERROR(INDEX(Items!$C:$C,MATCH($B497,Items!$A:$A,0))&amp;"",""))</f>
        <v/>
      </c>
      <c r="H497" s="17" t="str">
        <f>IF(OR($B497="",$D497=""),"",ROUND(N($D497)*IFERROR(INDEX(Items!$G:$G,MATCH($B497,Items!$A:$A,0)),0),2))</f>
        <v/>
      </c>
    </row>
    <row r="498" spans="1:8" x14ac:dyDescent="0.3">
      <c r="A498" s="15"/>
      <c r="B498" s="13"/>
      <c r="C498" s="13"/>
      <c r="D498" s="13"/>
      <c r="E498" s="13"/>
      <c r="F498" s="13"/>
      <c r="G498" s="16" t="str">
        <f>IF($B498="","",IFERROR(INDEX(Items!$C:$C,MATCH($B498,Items!$A:$A,0))&amp;"",""))</f>
        <v/>
      </c>
      <c r="H498" s="17" t="str">
        <f>IF(OR($B498="",$D498=""),"",ROUND(N($D498)*IFERROR(INDEX(Items!$G:$G,MATCH($B498,Items!$A:$A,0)),0),2))</f>
        <v/>
      </c>
    </row>
    <row r="499" spans="1:8" x14ac:dyDescent="0.3">
      <c r="A499" s="15"/>
      <c r="B499" s="13"/>
      <c r="C499" s="13"/>
      <c r="D499" s="13"/>
      <c r="E499" s="13"/>
      <c r="F499" s="13"/>
      <c r="G499" s="16" t="str">
        <f>IF($B499="","",IFERROR(INDEX(Items!$C:$C,MATCH($B499,Items!$A:$A,0))&amp;"",""))</f>
        <v/>
      </c>
      <c r="H499" s="17" t="str">
        <f>IF(OR($B499="",$D499=""),"",ROUND(N($D499)*IFERROR(INDEX(Items!$G:$G,MATCH($B499,Items!$A:$A,0)),0),2))</f>
        <v/>
      </c>
    </row>
    <row r="500" spans="1:8" x14ac:dyDescent="0.3">
      <c r="A500" s="15"/>
      <c r="B500" s="13"/>
      <c r="C500" s="13"/>
      <c r="D500" s="13"/>
      <c r="E500" s="13"/>
      <c r="F500" s="13"/>
      <c r="G500" s="16" t="str">
        <f>IF($B500="","",IFERROR(INDEX(Items!$C:$C,MATCH($B500,Items!$A:$A,0))&amp;"",""))</f>
        <v/>
      </c>
      <c r="H500" s="17" t="str">
        <f>IF(OR($B500="",$D500=""),"",ROUND(N($D500)*IFERROR(INDEX(Items!$G:$G,MATCH($B500,Items!$A:$A,0)),0),2))</f>
        <v/>
      </c>
    </row>
    <row r="501" spans="1:8" x14ac:dyDescent="0.3">
      <c r="A501" s="15"/>
      <c r="B501" s="13"/>
      <c r="C501" s="13"/>
      <c r="D501" s="13"/>
      <c r="E501" s="13"/>
      <c r="F501" s="13"/>
      <c r="G501" s="16" t="str">
        <f>IF($B501="","",IFERROR(INDEX(Items!$C:$C,MATCH($B501,Items!$A:$A,0))&amp;"",""))</f>
        <v/>
      </c>
      <c r="H501" s="17" t="str">
        <f>IF(OR($B501="",$D501=""),"",ROUND(N($D501)*IFERROR(INDEX(Items!$G:$G,MATCH($B501,Items!$A:$A,0)),0),2))</f>
        <v/>
      </c>
    </row>
    <row r="502" spans="1:8" x14ac:dyDescent="0.3">
      <c r="A502" s="15"/>
      <c r="B502" s="13"/>
      <c r="C502" s="13"/>
      <c r="D502" s="13"/>
      <c r="E502" s="13"/>
      <c r="F502" s="13"/>
      <c r="G502" s="16" t="str">
        <f>IF($B502="","",IFERROR(INDEX(Items!$C:$C,MATCH($B502,Items!$A:$A,0))&amp;"",""))</f>
        <v/>
      </c>
      <c r="H502" s="17" t="str">
        <f>IF(OR($B502="",$D502=""),"",ROUND(N($D502)*IFERROR(INDEX(Items!$G:$G,MATCH($B502,Items!$A:$A,0)),0),2))</f>
        <v/>
      </c>
    </row>
    <row r="503" spans="1:8" x14ac:dyDescent="0.3">
      <c r="A503" s="15"/>
      <c r="B503" s="13"/>
      <c r="C503" s="13"/>
      <c r="D503" s="13"/>
      <c r="E503" s="13"/>
      <c r="F503" s="13"/>
      <c r="G503" s="16" t="str">
        <f>IF($B503="","",IFERROR(INDEX(Items!$C:$C,MATCH($B503,Items!$A:$A,0))&amp;"",""))</f>
        <v/>
      </c>
      <c r="H503" s="17" t="str">
        <f>IF(OR($B503="",$D503=""),"",ROUND(N($D503)*IFERROR(INDEX(Items!$G:$G,MATCH($B503,Items!$A:$A,0)),0),2))</f>
        <v/>
      </c>
    </row>
    <row r="504" spans="1:8" x14ac:dyDescent="0.3">
      <c r="A504" s="15"/>
      <c r="B504" s="13"/>
      <c r="C504" s="13"/>
      <c r="D504" s="13"/>
      <c r="E504" s="13"/>
      <c r="F504" s="13"/>
      <c r="G504" s="16" t="str">
        <f>IF($B504="","",IFERROR(INDEX(Items!$C:$C,MATCH($B504,Items!$A:$A,0))&amp;"",""))</f>
        <v/>
      </c>
      <c r="H504" s="17" t="str">
        <f>IF(OR($B504="",$D504=""),"",ROUND(N($D504)*IFERROR(INDEX(Items!$G:$G,MATCH($B504,Items!$A:$A,0)),0),2))</f>
        <v/>
      </c>
    </row>
    <row r="505" spans="1:8" x14ac:dyDescent="0.3">
      <c r="A505" s="15"/>
      <c r="B505" s="13"/>
      <c r="C505" s="13"/>
      <c r="D505" s="13"/>
      <c r="E505" s="13"/>
      <c r="F505" s="13"/>
      <c r="G505" s="16" t="str">
        <f>IF($B505="","",IFERROR(INDEX(Items!$C:$C,MATCH($B505,Items!$A:$A,0))&amp;"",""))</f>
        <v/>
      </c>
      <c r="H505" s="17" t="str">
        <f>IF(OR($B505="",$D505=""),"",ROUND(N($D505)*IFERROR(INDEX(Items!$G:$G,MATCH($B505,Items!$A:$A,0)),0),2))</f>
        <v/>
      </c>
    </row>
    <row r="506" spans="1:8" x14ac:dyDescent="0.3">
      <c r="A506" s="15"/>
      <c r="B506" s="13"/>
      <c r="C506" s="13"/>
      <c r="D506" s="13"/>
      <c r="E506" s="13"/>
      <c r="F506" s="13"/>
      <c r="G506" s="16" t="str">
        <f>IF($B506="","",IFERROR(INDEX(Items!$C:$C,MATCH($B506,Items!$A:$A,0))&amp;"",""))</f>
        <v/>
      </c>
      <c r="H506" s="17" t="str">
        <f>IF(OR($B506="",$D506=""),"",ROUND(N($D506)*IFERROR(INDEX(Items!$G:$G,MATCH($B506,Items!$A:$A,0)),0),2))</f>
        <v/>
      </c>
    </row>
    <row r="507" spans="1:8" x14ac:dyDescent="0.3">
      <c r="A507" s="15"/>
      <c r="B507" s="13"/>
      <c r="C507" s="13"/>
      <c r="D507" s="13"/>
      <c r="E507" s="13"/>
      <c r="F507" s="13"/>
      <c r="G507" s="16" t="str">
        <f>IF($B507="","",IFERROR(INDEX(Items!$C:$C,MATCH($B507,Items!$A:$A,0))&amp;"",""))</f>
        <v/>
      </c>
      <c r="H507" s="17" t="str">
        <f>IF(OR($B507="",$D507=""),"",ROUND(N($D507)*IFERROR(INDEX(Items!$G:$G,MATCH($B507,Items!$A:$A,0)),0),2))</f>
        <v/>
      </c>
    </row>
    <row r="508" spans="1:8" x14ac:dyDescent="0.3">
      <c r="A508" s="15"/>
      <c r="B508" s="13"/>
      <c r="C508" s="13"/>
      <c r="D508" s="13"/>
      <c r="E508" s="13"/>
      <c r="F508" s="13"/>
      <c r="G508" s="16" t="str">
        <f>IF($B508="","",IFERROR(INDEX(Items!$C:$C,MATCH($B508,Items!$A:$A,0))&amp;"",""))</f>
        <v/>
      </c>
      <c r="H508" s="17" t="str">
        <f>IF(OR($B508="",$D508=""),"",ROUND(N($D508)*IFERROR(INDEX(Items!$G:$G,MATCH($B508,Items!$A:$A,0)),0),2))</f>
        <v/>
      </c>
    </row>
    <row r="509" spans="1:8" x14ac:dyDescent="0.3">
      <c r="A509" s="15"/>
      <c r="B509" s="13"/>
      <c r="C509" s="13"/>
      <c r="D509" s="13"/>
      <c r="E509" s="13"/>
      <c r="F509" s="13"/>
      <c r="G509" s="16" t="str">
        <f>IF($B509="","",IFERROR(INDEX(Items!$C:$C,MATCH($B509,Items!$A:$A,0))&amp;"",""))</f>
        <v/>
      </c>
      <c r="H509" s="17" t="str">
        <f>IF(OR($B509="",$D509=""),"",ROUND(N($D509)*IFERROR(INDEX(Items!$G:$G,MATCH($B509,Items!$A:$A,0)),0),2))</f>
        <v/>
      </c>
    </row>
    <row r="510" spans="1:8" x14ac:dyDescent="0.3">
      <c r="A510" s="15"/>
      <c r="B510" s="13"/>
      <c r="C510" s="13"/>
      <c r="D510" s="13"/>
      <c r="E510" s="13"/>
      <c r="F510" s="13"/>
      <c r="G510" s="16" t="str">
        <f>IF($B510="","",IFERROR(INDEX(Items!$C:$C,MATCH($B510,Items!$A:$A,0))&amp;"",""))</f>
        <v/>
      </c>
      <c r="H510" s="17" t="str">
        <f>IF(OR($B510="",$D510=""),"",ROUND(N($D510)*IFERROR(INDEX(Items!$G:$G,MATCH($B510,Items!$A:$A,0)),0),2))</f>
        <v/>
      </c>
    </row>
    <row r="511" spans="1:8" x14ac:dyDescent="0.3">
      <c r="A511" s="15"/>
      <c r="B511" s="13"/>
      <c r="C511" s="13"/>
      <c r="D511" s="13"/>
      <c r="E511" s="13"/>
      <c r="F511" s="13"/>
      <c r="G511" s="16" t="str">
        <f>IF($B511="","",IFERROR(INDEX(Items!$C:$C,MATCH($B511,Items!$A:$A,0))&amp;"",""))</f>
        <v/>
      </c>
      <c r="H511" s="17" t="str">
        <f>IF(OR($B511="",$D511=""),"",ROUND(N($D511)*IFERROR(INDEX(Items!$G:$G,MATCH($B511,Items!$A:$A,0)),0),2))</f>
        <v/>
      </c>
    </row>
    <row r="512" spans="1:8" x14ac:dyDescent="0.3">
      <c r="A512" s="15"/>
      <c r="B512" s="13"/>
      <c r="C512" s="13"/>
      <c r="D512" s="13"/>
      <c r="E512" s="13"/>
      <c r="F512" s="13"/>
      <c r="G512" s="16" t="str">
        <f>IF($B512="","",IFERROR(INDEX(Items!$C:$C,MATCH($B512,Items!$A:$A,0))&amp;"",""))</f>
        <v/>
      </c>
      <c r="H512" s="17" t="str">
        <f>IF(OR($B512="",$D512=""),"",ROUND(N($D512)*IFERROR(INDEX(Items!$G:$G,MATCH($B512,Items!$A:$A,0)),0),2))</f>
        <v/>
      </c>
    </row>
    <row r="513" spans="1:8" x14ac:dyDescent="0.3">
      <c r="A513" s="15"/>
      <c r="B513" s="13"/>
      <c r="C513" s="13"/>
      <c r="D513" s="13"/>
      <c r="E513" s="13"/>
      <c r="F513" s="13"/>
      <c r="G513" s="16" t="str">
        <f>IF($B513="","",IFERROR(INDEX(Items!$C:$C,MATCH($B513,Items!$A:$A,0))&amp;"",""))</f>
        <v/>
      </c>
      <c r="H513" s="17" t="str">
        <f>IF(OR($B513="",$D513=""),"",ROUND(N($D513)*IFERROR(INDEX(Items!$G:$G,MATCH($B513,Items!$A:$A,0)),0),2))</f>
        <v/>
      </c>
    </row>
    <row r="514" spans="1:8" x14ac:dyDescent="0.3">
      <c r="A514" s="15"/>
      <c r="B514" s="13"/>
      <c r="C514" s="13"/>
      <c r="D514" s="13"/>
      <c r="E514" s="13"/>
      <c r="F514" s="13"/>
      <c r="G514" s="16" t="str">
        <f>IF($B514="","",IFERROR(INDEX(Items!$C:$C,MATCH($B514,Items!$A:$A,0))&amp;"",""))</f>
        <v/>
      </c>
      <c r="H514" s="17" t="str">
        <f>IF(OR($B514="",$D514=""),"",ROUND(N($D514)*IFERROR(INDEX(Items!$G:$G,MATCH($B514,Items!$A:$A,0)),0),2))</f>
        <v/>
      </c>
    </row>
    <row r="515" spans="1:8" x14ac:dyDescent="0.3">
      <c r="A515" s="15"/>
      <c r="B515" s="13"/>
      <c r="C515" s="13"/>
      <c r="D515" s="13"/>
      <c r="E515" s="13"/>
      <c r="F515" s="13"/>
      <c r="G515" s="16" t="str">
        <f>IF($B515="","",IFERROR(INDEX(Items!$C:$C,MATCH($B515,Items!$A:$A,0))&amp;"",""))</f>
        <v/>
      </c>
      <c r="H515" s="17" t="str">
        <f>IF(OR($B515="",$D515=""),"",ROUND(N($D515)*IFERROR(INDEX(Items!$G:$G,MATCH($B515,Items!$A:$A,0)),0),2))</f>
        <v/>
      </c>
    </row>
    <row r="516" spans="1:8" x14ac:dyDescent="0.3">
      <c r="A516" s="15"/>
      <c r="B516" s="13"/>
      <c r="C516" s="13"/>
      <c r="D516" s="13"/>
      <c r="E516" s="13"/>
      <c r="F516" s="13"/>
      <c r="G516" s="16" t="str">
        <f>IF($B516="","",IFERROR(INDEX(Items!$C:$C,MATCH($B516,Items!$A:$A,0))&amp;"",""))</f>
        <v/>
      </c>
      <c r="H516" s="17" t="str">
        <f>IF(OR($B516="",$D516=""),"",ROUND(N($D516)*IFERROR(INDEX(Items!$G:$G,MATCH($B516,Items!$A:$A,0)),0),2))</f>
        <v/>
      </c>
    </row>
    <row r="517" spans="1:8" x14ac:dyDescent="0.3">
      <c r="A517" s="15"/>
      <c r="B517" s="13"/>
      <c r="C517" s="13"/>
      <c r="D517" s="13"/>
      <c r="E517" s="13"/>
      <c r="F517" s="13"/>
      <c r="G517" s="16" t="str">
        <f>IF($B517="","",IFERROR(INDEX(Items!$C:$C,MATCH($B517,Items!$A:$A,0))&amp;"",""))</f>
        <v/>
      </c>
      <c r="H517" s="17" t="str">
        <f>IF(OR($B517="",$D517=""),"",ROUND(N($D517)*IFERROR(INDEX(Items!$G:$G,MATCH($B517,Items!$A:$A,0)),0),2))</f>
        <v/>
      </c>
    </row>
    <row r="518" spans="1:8" x14ac:dyDescent="0.3">
      <c r="A518" s="15"/>
      <c r="B518" s="13"/>
      <c r="C518" s="13"/>
      <c r="D518" s="13"/>
      <c r="E518" s="13"/>
      <c r="F518" s="13"/>
      <c r="G518" s="16" t="str">
        <f>IF($B518="","",IFERROR(INDEX(Items!$C:$C,MATCH($B518,Items!$A:$A,0))&amp;"",""))</f>
        <v/>
      </c>
      <c r="H518" s="17" t="str">
        <f>IF(OR($B518="",$D518=""),"",ROUND(N($D518)*IFERROR(INDEX(Items!$G:$G,MATCH($B518,Items!$A:$A,0)),0),2))</f>
        <v/>
      </c>
    </row>
    <row r="519" spans="1:8" x14ac:dyDescent="0.3">
      <c r="A519" s="15"/>
      <c r="B519" s="13"/>
      <c r="C519" s="13"/>
      <c r="D519" s="13"/>
      <c r="E519" s="13"/>
      <c r="F519" s="13"/>
      <c r="G519" s="16" t="str">
        <f>IF($B519="","",IFERROR(INDEX(Items!$C:$C,MATCH($B519,Items!$A:$A,0))&amp;"",""))</f>
        <v/>
      </c>
      <c r="H519" s="17" t="str">
        <f>IF(OR($B519="",$D519=""),"",ROUND(N($D519)*IFERROR(INDEX(Items!$G:$G,MATCH($B519,Items!$A:$A,0)),0),2))</f>
        <v/>
      </c>
    </row>
    <row r="520" spans="1:8" x14ac:dyDescent="0.3">
      <c r="A520" s="15"/>
      <c r="B520" s="13"/>
      <c r="C520" s="13"/>
      <c r="D520" s="13"/>
      <c r="E520" s="13"/>
      <c r="F520" s="13"/>
      <c r="G520" s="16" t="str">
        <f>IF($B520="","",IFERROR(INDEX(Items!$C:$C,MATCH($B520,Items!$A:$A,0))&amp;"",""))</f>
        <v/>
      </c>
      <c r="H520" s="17" t="str">
        <f>IF(OR($B520="",$D520=""),"",ROUND(N($D520)*IFERROR(INDEX(Items!$G:$G,MATCH($B520,Items!$A:$A,0)),0),2))</f>
        <v/>
      </c>
    </row>
    <row r="521" spans="1:8" x14ac:dyDescent="0.3">
      <c r="A521" s="15"/>
      <c r="B521" s="13"/>
      <c r="C521" s="13"/>
      <c r="D521" s="13"/>
      <c r="E521" s="13"/>
      <c r="F521" s="13"/>
      <c r="G521" s="16" t="str">
        <f>IF($B521="","",IFERROR(INDEX(Items!$C:$C,MATCH($B521,Items!$A:$A,0))&amp;"",""))</f>
        <v/>
      </c>
      <c r="H521" s="17" t="str">
        <f>IF(OR($B521="",$D521=""),"",ROUND(N($D521)*IFERROR(INDEX(Items!$G:$G,MATCH($B521,Items!$A:$A,0)),0),2))</f>
        <v/>
      </c>
    </row>
    <row r="522" spans="1:8" x14ac:dyDescent="0.3">
      <c r="A522" s="15"/>
      <c r="B522" s="13"/>
      <c r="C522" s="13"/>
      <c r="D522" s="13"/>
      <c r="E522" s="13"/>
      <c r="F522" s="13"/>
      <c r="G522" s="16" t="str">
        <f>IF($B522="","",IFERROR(INDEX(Items!$C:$C,MATCH($B522,Items!$A:$A,0))&amp;"",""))</f>
        <v/>
      </c>
      <c r="H522" s="17" t="str">
        <f>IF(OR($B522="",$D522=""),"",ROUND(N($D522)*IFERROR(INDEX(Items!$G:$G,MATCH($B522,Items!$A:$A,0)),0),2))</f>
        <v/>
      </c>
    </row>
    <row r="523" spans="1:8" x14ac:dyDescent="0.3">
      <c r="A523" s="15"/>
      <c r="B523" s="13"/>
      <c r="C523" s="13"/>
      <c r="D523" s="13"/>
      <c r="E523" s="13"/>
      <c r="F523" s="13"/>
      <c r="G523" s="16" t="str">
        <f>IF($B523="","",IFERROR(INDEX(Items!$C:$C,MATCH($B523,Items!$A:$A,0))&amp;"",""))</f>
        <v/>
      </c>
      <c r="H523" s="17" t="str">
        <f>IF(OR($B523="",$D523=""),"",ROUND(N($D523)*IFERROR(INDEX(Items!$G:$G,MATCH($B523,Items!$A:$A,0)),0),2))</f>
        <v/>
      </c>
    </row>
    <row r="524" spans="1:8" x14ac:dyDescent="0.3">
      <c r="A524" s="15"/>
      <c r="B524" s="13"/>
      <c r="C524" s="13"/>
      <c r="D524" s="13"/>
      <c r="E524" s="13"/>
      <c r="F524" s="13"/>
      <c r="G524" s="16" t="str">
        <f>IF($B524="","",IFERROR(INDEX(Items!$C:$C,MATCH($B524,Items!$A:$A,0))&amp;"",""))</f>
        <v/>
      </c>
      <c r="H524" s="17" t="str">
        <f>IF(OR($B524="",$D524=""),"",ROUND(N($D524)*IFERROR(INDEX(Items!$G:$G,MATCH($B524,Items!$A:$A,0)),0),2))</f>
        <v/>
      </c>
    </row>
    <row r="525" spans="1:8" x14ac:dyDescent="0.3">
      <c r="A525" s="15"/>
      <c r="B525" s="13"/>
      <c r="C525" s="13"/>
      <c r="D525" s="13"/>
      <c r="E525" s="13"/>
      <c r="F525" s="13"/>
      <c r="G525" s="16" t="str">
        <f>IF($B525="","",IFERROR(INDEX(Items!$C:$C,MATCH($B525,Items!$A:$A,0))&amp;"",""))</f>
        <v/>
      </c>
      <c r="H525" s="17" t="str">
        <f>IF(OR($B525="",$D525=""),"",ROUND(N($D525)*IFERROR(INDEX(Items!$G:$G,MATCH($B525,Items!$A:$A,0)),0),2))</f>
        <v/>
      </c>
    </row>
    <row r="526" spans="1:8" x14ac:dyDescent="0.3">
      <c r="A526" s="15"/>
      <c r="B526" s="13"/>
      <c r="C526" s="13"/>
      <c r="D526" s="13"/>
      <c r="E526" s="13"/>
      <c r="F526" s="13"/>
      <c r="G526" s="16" t="str">
        <f>IF($B526="","",IFERROR(INDEX(Items!$C:$C,MATCH($B526,Items!$A:$A,0))&amp;"",""))</f>
        <v/>
      </c>
      <c r="H526" s="17" t="str">
        <f>IF(OR($B526="",$D526=""),"",ROUND(N($D526)*IFERROR(INDEX(Items!$G:$G,MATCH($B526,Items!$A:$A,0)),0),2))</f>
        <v/>
      </c>
    </row>
    <row r="527" spans="1:8" x14ac:dyDescent="0.3">
      <c r="A527" s="15"/>
      <c r="B527" s="13"/>
      <c r="C527" s="13"/>
      <c r="D527" s="13"/>
      <c r="E527" s="13"/>
      <c r="F527" s="13"/>
      <c r="G527" s="16" t="str">
        <f>IF($B527="","",IFERROR(INDEX(Items!$C:$C,MATCH($B527,Items!$A:$A,0))&amp;"",""))</f>
        <v/>
      </c>
      <c r="H527" s="17" t="str">
        <f>IF(OR($B527="",$D527=""),"",ROUND(N($D527)*IFERROR(INDEX(Items!$G:$G,MATCH($B527,Items!$A:$A,0)),0),2))</f>
        <v/>
      </c>
    </row>
    <row r="528" spans="1:8" x14ac:dyDescent="0.3">
      <c r="A528" s="15"/>
      <c r="B528" s="13"/>
      <c r="C528" s="13"/>
      <c r="D528" s="13"/>
      <c r="E528" s="13"/>
      <c r="F528" s="13"/>
      <c r="G528" s="16" t="str">
        <f>IF($B528="","",IFERROR(INDEX(Items!$C:$C,MATCH($B528,Items!$A:$A,0))&amp;"",""))</f>
        <v/>
      </c>
      <c r="H528" s="17" t="str">
        <f>IF(OR($B528="",$D528=""),"",ROUND(N($D528)*IFERROR(INDEX(Items!$G:$G,MATCH($B528,Items!$A:$A,0)),0),2))</f>
        <v/>
      </c>
    </row>
    <row r="529" spans="1:8" x14ac:dyDescent="0.3">
      <c r="A529" s="15"/>
      <c r="B529" s="13"/>
      <c r="C529" s="13"/>
      <c r="D529" s="13"/>
      <c r="E529" s="13"/>
      <c r="F529" s="13"/>
      <c r="G529" s="16" t="str">
        <f>IF($B529="","",IFERROR(INDEX(Items!$C:$C,MATCH($B529,Items!$A:$A,0))&amp;"",""))</f>
        <v/>
      </c>
      <c r="H529" s="17" t="str">
        <f>IF(OR($B529="",$D529=""),"",ROUND(N($D529)*IFERROR(INDEX(Items!$G:$G,MATCH($B529,Items!$A:$A,0)),0),2))</f>
        <v/>
      </c>
    </row>
    <row r="530" spans="1:8" x14ac:dyDescent="0.3">
      <c r="A530" s="15"/>
      <c r="B530" s="13"/>
      <c r="C530" s="13"/>
      <c r="D530" s="13"/>
      <c r="E530" s="13"/>
      <c r="F530" s="13"/>
      <c r="G530" s="16" t="str">
        <f>IF($B530="","",IFERROR(INDEX(Items!$C:$C,MATCH($B530,Items!$A:$A,0))&amp;"",""))</f>
        <v/>
      </c>
      <c r="H530" s="17" t="str">
        <f>IF(OR($B530="",$D530=""),"",ROUND(N($D530)*IFERROR(INDEX(Items!$G:$G,MATCH($B530,Items!$A:$A,0)),0),2))</f>
        <v/>
      </c>
    </row>
    <row r="531" spans="1:8" x14ac:dyDescent="0.3">
      <c r="A531" s="15"/>
      <c r="B531" s="13"/>
      <c r="C531" s="13"/>
      <c r="D531" s="13"/>
      <c r="E531" s="13"/>
      <c r="F531" s="13"/>
      <c r="G531" s="16" t="str">
        <f>IF($B531="","",IFERROR(INDEX(Items!$C:$C,MATCH($B531,Items!$A:$A,0))&amp;"",""))</f>
        <v/>
      </c>
      <c r="H531" s="17" t="str">
        <f>IF(OR($B531="",$D531=""),"",ROUND(N($D531)*IFERROR(INDEX(Items!$G:$G,MATCH($B531,Items!$A:$A,0)),0),2))</f>
        <v/>
      </c>
    </row>
    <row r="532" spans="1:8" x14ac:dyDescent="0.3">
      <c r="A532" s="15"/>
      <c r="B532" s="13"/>
      <c r="C532" s="13"/>
      <c r="D532" s="13"/>
      <c r="E532" s="13"/>
      <c r="F532" s="13"/>
      <c r="G532" s="16" t="str">
        <f>IF($B532="","",IFERROR(INDEX(Items!$C:$C,MATCH($B532,Items!$A:$A,0))&amp;"",""))</f>
        <v/>
      </c>
      <c r="H532" s="17" t="str">
        <f>IF(OR($B532="",$D532=""),"",ROUND(N($D532)*IFERROR(INDEX(Items!$G:$G,MATCH($B532,Items!$A:$A,0)),0),2))</f>
        <v/>
      </c>
    </row>
    <row r="533" spans="1:8" x14ac:dyDescent="0.3">
      <c r="A533" s="15"/>
      <c r="B533" s="13"/>
      <c r="C533" s="13"/>
      <c r="D533" s="13"/>
      <c r="E533" s="13"/>
      <c r="F533" s="13"/>
      <c r="G533" s="16" t="str">
        <f>IF($B533="","",IFERROR(INDEX(Items!$C:$C,MATCH($B533,Items!$A:$A,0))&amp;"",""))</f>
        <v/>
      </c>
      <c r="H533" s="17" t="str">
        <f>IF(OR($B533="",$D533=""),"",ROUND(N($D533)*IFERROR(INDEX(Items!$G:$G,MATCH($B533,Items!$A:$A,0)),0),2))</f>
        <v/>
      </c>
    </row>
    <row r="534" spans="1:8" x14ac:dyDescent="0.3">
      <c r="A534" s="15"/>
      <c r="B534" s="13"/>
      <c r="C534" s="13"/>
      <c r="D534" s="13"/>
      <c r="E534" s="13"/>
      <c r="F534" s="13"/>
      <c r="G534" s="16" t="str">
        <f>IF($B534="","",IFERROR(INDEX(Items!$C:$C,MATCH($B534,Items!$A:$A,0))&amp;"",""))</f>
        <v/>
      </c>
      <c r="H534" s="17" t="str">
        <f>IF(OR($B534="",$D534=""),"",ROUND(N($D534)*IFERROR(INDEX(Items!$G:$G,MATCH($B534,Items!$A:$A,0)),0),2))</f>
        <v/>
      </c>
    </row>
    <row r="535" spans="1:8" x14ac:dyDescent="0.3">
      <c r="A535" s="15"/>
      <c r="B535" s="13"/>
      <c r="C535" s="13"/>
      <c r="D535" s="13"/>
      <c r="E535" s="13"/>
      <c r="F535" s="13"/>
      <c r="G535" s="16" t="str">
        <f>IF($B535="","",IFERROR(INDEX(Items!$C:$C,MATCH($B535,Items!$A:$A,0))&amp;"",""))</f>
        <v/>
      </c>
      <c r="H535" s="17" t="str">
        <f>IF(OR($B535="",$D535=""),"",ROUND(N($D535)*IFERROR(INDEX(Items!$G:$G,MATCH($B535,Items!$A:$A,0)),0),2))</f>
        <v/>
      </c>
    </row>
    <row r="536" spans="1:8" x14ac:dyDescent="0.3">
      <c r="A536" s="15"/>
      <c r="B536" s="13"/>
      <c r="C536" s="13"/>
      <c r="D536" s="13"/>
      <c r="E536" s="13"/>
      <c r="F536" s="13"/>
      <c r="G536" s="16" t="str">
        <f>IF($B536="","",IFERROR(INDEX(Items!$C:$C,MATCH($B536,Items!$A:$A,0))&amp;"",""))</f>
        <v/>
      </c>
      <c r="H536" s="17" t="str">
        <f>IF(OR($B536="",$D536=""),"",ROUND(N($D536)*IFERROR(INDEX(Items!$G:$G,MATCH($B536,Items!$A:$A,0)),0),2))</f>
        <v/>
      </c>
    </row>
    <row r="537" spans="1:8" x14ac:dyDescent="0.3">
      <c r="A537" s="15"/>
      <c r="B537" s="13"/>
      <c r="C537" s="13"/>
      <c r="D537" s="13"/>
      <c r="E537" s="13"/>
      <c r="F537" s="13"/>
      <c r="G537" s="16" t="str">
        <f>IF($B537="","",IFERROR(INDEX(Items!$C:$C,MATCH($B537,Items!$A:$A,0))&amp;"",""))</f>
        <v/>
      </c>
      <c r="H537" s="17" t="str">
        <f>IF(OR($B537="",$D537=""),"",ROUND(N($D537)*IFERROR(INDEX(Items!$G:$G,MATCH($B537,Items!$A:$A,0)),0),2))</f>
        <v/>
      </c>
    </row>
    <row r="538" spans="1:8" x14ac:dyDescent="0.3">
      <c r="A538" s="15"/>
      <c r="B538" s="13"/>
      <c r="C538" s="13"/>
      <c r="D538" s="13"/>
      <c r="E538" s="13"/>
      <c r="F538" s="13"/>
      <c r="G538" s="16" t="str">
        <f>IF($B538="","",IFERROR(INDEX(Items!$C:$C,MATCH($B538,Items!$A:$A,0))&amp;"",""))</f>
        <v/>
      </c>
      <c r="H538" s="17" t="str">
        <f>IF(OR($B538="",$D538=""),"",ROUND(N($D538)*IFERROR(INDEX(Items!$G:$G,MATCH($B538,Items!$A:$A,0)),0),2))</f>
        <v/>
      </c>
    </row>
    <row r="539" spans="1:8" x14ac:dyDescent="0.3">
      <c r="A539" s="15"/>
      <c r="B539" s="13"/>
      <c r="C539" s="13"/>
      <c r="D539" s="13"/>
      <c r="E539" s="13"/>
      <c r="F539" s="13"/>
      <c r="G539" s="16" t="str">
        <f>IF($B539="","",IFERROR(INDEX(Items!$C:$C,MATCH($B539,Items!$A:$A,0))&amp;"",""))</f>
        <v/>
      </c>
      <c r="H539" s="17" t="str">
        <f>IF(OR($B539="",$D539=""),"",ROUND(N($D539)*IFERROR(INDEX(Items!$G:$G,MATCH($B539,Items!$A:$A,0)),0),2))</f>
        <v/>
      </c>
    </row>
    <row r="540" spans="1:8" x14ac:dyDescent="0.3">
      <c r="A540" s="15"/>
      <c r="B540" s="13"/>
      <c r="C540" s="13"/>
      <c r="D540" s="13"/>
      <c r="E540" s="13"/>
      <c r="F540" s="13"/>
      <c r="G540" s="16" t="str">
        <f>IF($B540="","",IFERROR(INDEX(Items!$C:$C,MATCH($B540,Items!$A:$A,0))&amp;"",""))</f>
        <v/>
      </c>
      <c r="H540" s="17" t="str">
        <f>IF(OR($B540="",$D540=""),"",ROUND(N($D540)*IFERROR(INDEX(Items!$G:$G,MATCH($B540,Items!$A:$A,0)),0),2))</f>
        <v/>
      </c>
    </row>
    <row r="541" spans="1:8" x14ac:dyDescent="0.3">
      <c r="A541" s="15"/>
      <c r="B541" s="13"/>
      <c r="C541" s="13"/>
      <c r="D541" s="13"/>
      <c r="E541" s="13"/>
      <c r="F541" s="13"/>
      <c r="G541" s="16" t="str">
        <f>IF($B541="","",IFERROR(INDEX(Items!$C:$C,MATCH($B541,Items!$A:$A,0))&amp;"",""))</f>
        <v/>
      </c>
      <c r="H541" s="17" t="str">
        <f>IF(OR($B541="",$D541=""),"",ROUND(N($D541)*IFERROR(INDEX(Items!$G:$G,MATCH($B541,Items!$A:$A,0)),0),2))</f>
        <v/>
      </c>
    </row>
    <row r="542" spans="1:8" x14ac:dyDescent="0.3">
      <c r="A542" s="15"/>
      <c r="B542" s="13"/>
      <c r="C542" s="13"/>
      <c r="D542" s="13"/>
      <c r="E542" s="13"/>
      <c r="F542" s="13"/>
      <c r="G542" s="16" t="str">
        <f>IF($B542="","",IFERROR(INDEX(Items!$C:$C,MATCH($B542,Items!$A:$A,0))&amp;"",""))</f>
        <v/>
      </c>
      <c r="H542" s="17" t="str">
        <f>IF(OR($B542="",$D542=""),"",ROUND(N($D542)*IFERROR(INDEX(Items!$G:$G,MATCH($B542,Items!$A:$A,0)),0),2))</f>
        <v/>
      </c>
    </row>
    <row r="543" spans="1:8" x14ac:dyDescent="0.3">
      <c r="A543" s="15"/>
      <c r="B543" s="13"/>
      <c r="C543" s="13"/>
      <c r="D543" s="13"/>
      <c r="E543" s="13"/>
      <c r="F543" s="13"/>
      <c r="G543" s="16" t="str">
        <f>IF($B543="","",IFERROR(INDEX(Items!$C:$C,MATCH($B543,Items!$A:$A,0))&amp;"",""))</f>
        <v/>
      </c>
      <c r="H543" s="17" t="str">
        <f>IF(OR($B543="",$D543=""),"",ROUND(N($D543)*IFERROR(INDEX(Items!$G:$G,MATCH($B543,Items!$A:$A,0)),0),2))</f>
        <v/>
      </c>
    </row>
    <row r="544" spans="1:8" x14ac:dyDescent="0.3">
      <c r="A544" s="15"/>
      <c r="B544" s="13"/>
      <c r="C544" s="13"/>
      <c r="D544" s="13"/>
      <c r="E544" s="13"/>
      <c r="F544" s="13"/>
      <c r="G544" s="16" t="str">
        <f>IF($B544="","",IFERROR(INDEX(Items!$C:$C,MATCH($B544,Items!$A:$A,0))&amp;"",""))</f>
        <v/>
      </c>
      <c r="H544" s="17" t="str">
        <f>IF(OR($B544="",$D544=""),"",ROUND(N($D544)*IFERROR(INDEX(Items!$G:$G,MATCH($B544,Items!$A:$A,0)),0),2))</f>
        <v/>
      </c>
    </row>
    <row r="545" spans="1:8" x14ac:dyDescent="0.3">
      <c r="A545" s="15"/>
      <c r="B545" s="13"/>
      <c r="C545" s="13"/>
      <c r="D545" s="13"/>
      <c r="E545" s="13"/>
      <c r="F545" s="13"/>
      <c r="G545" s="16" t="str">
        <f>IF($B545="","",IFERROR(INDEX(Items!$C:$C,MATCH($B545,Items!$A:$A,0))&amp;"",""))</f>
        <v/>
      </c>
      <c r="H545" s="17" t="str">
        <f>IF(OR($B545="",$D545=""),"",ROUND(N($D545)*IFERROR(INDEX(Items!$G:$G,MATCH($B545,Items!$A:$A,0)),0),2))</f>
        <v/>
      </c>
    </row>
    <row r="546" spans="1:8" x14ac:dyDescent="0.3">
      <c r="A546" s="15"/>
      <c r="B546" s="13"/>
      <c r="C546" s="13"/>
      <c r="D546" s="13"/>
      <c r="E546" s="13"/>
      <c r="F546" s="13"/>
      <c r="G546" s="16" t="str">
        <f>IF($B546="","",IFERROR(INDEX(Items!$C:$C,MATCH($B546,Items!$A:$A,0))&amp;"",""))</f>
        <v/>
      </c>
      <c r="H546" s="17" t="str">
        <f>IF(OR($B546="",$D546=""),"",ROUND(N($D546)*IFERROR(INDEX(Items!$G:$G,MATCH($B546,Items!$A:$A,0)),0),2))</f>
        <v/>
      </c>
    </row>
    <row r="547" spans="1:8" x14ac:dyDescent="0.3">
      <c r="A547" s="15"/>
      <c r="B547" s="13"/>
      <c r="C547" s="13"/>
      <c r="D547" s="13"/>
      <c r="E547" s="13"/>
      <c r="F547" s="13"/>
      <c r="G547" s="16" t="str">
        <f>IF($B547="","",IFERROR(INDEX(Items!$C:$C,MATCH($B547,Items!$A:$A,0))&amp;"",""))</f>
        <v/>
      </c>
      <c r="H547" s="17" t="str">
        <f>IF(OR($B547="",$D547=""),"",ROUND(N($D547)*IFERROR(INDEX(Items!$G:$G,MATCH($B547,Items!$A:$A,0)),0),2))</f>
        <v/>
      </c>
    </row>
    <row r="548" spans="1:8" x14ac:dyDescent="0.3">
      <c r="A548" s="15"/>
      <c r="B548" s="13"/>
      <c r="C548" s="13"/>
      <c r="D548" s="13"/>
      <c r="E548" s="13"/>
      <c r="F548" s="13"/>
      <c r="G548" s="16" t="str">
        <f>IF($B548="","",IFERROR(INDEX(Items!$C:$C,MATCH($B548,Items!$A:$A,0))&amp;"",""))</f>
        <v/>
      </c>
      <c r="H548" s="17" t="str">
        <f>IF(OR($B548="",$D548=""),"",ROUND(N($D548)*IFERROR(INDEX(Items!$G:$G,MATCH($B548,Items!$A:$A,0)),0),2))</f>
        <v/>
      </c>
    </row>
    <row r="549" spans="1:8" x14ac:dyDescent="0.3">
      <c r="A549" s="15"/>
      <c r="B549" s="13"/>
      <c r="C549" s="13"/>
      <c r="D549" s="13"/>
      <c r="E549" s="13"/>
      <c r="F549" s="13"/>
      <c r="G549" s="16" t="str">
        <f>IF($B549="","",IFERROR(INDEX(Items!$C:$C,MATCH($B549,Items!$A:$A,0))&amp;"",""))</f>
        <v/>
      </c>
      <c r="H549" s="17" t="str">
        <f>IF(OR($B549="",$D549=""),"",ROUND(N($D549)*IFERROR(INDEX(Items!$G:$G,MATCH($B549,Items!$A:$A,0)),0),2))</f>
        <v/>
      </c>
    </row>
    <row r="550" spans="1:8" x14ac:dyDescent="0.3">
      <c r="A550" s="15"/>
      <c r="B550" s="13"/>
      <c r="C550" s="13"/>
      <c r="D550" s="13"/>
      <c r="E550" s="13"/>
      <c r="F550" s="13"/>
      <c r="G550" s="16" t="str">
        <f>IF($B550="","",IFERROR(INDEX(Items!$C:$C,MATCH($B550,Items!$A:$A,0))&amp;"",""))</f>
        <v/>
      </c>
      <c r="H550" s="17" t="str">
        <f>IF(OR($B550="",$D550=""),"",ROUND(N($D550)*IFERROR(INDEX(Items!$G:$G,MATCH($B550,Items!$A:$A,0)),0),2))</f>
        <v/>
      </c>
    </row>
    <row r="551" spans="1:8" x14ac:dyDescent="0.3">
      <c r="A551" s="15"/>
      <c r="B551" s="13"/>
      <c r="C551" s="13"/>
      <c r="D551" s="13"/>
      <c r="E551" s="13"/>
      <c r="F551" s="13"/>
      <c r="G551" s="16" t="str">
        <f>IF($B551="","",IFERROR(INDEX(Items!$C:$C,MATCH($B551,Items!$A:$A,0))&amp;"",""))</f>
        <v/>
      </c>
      <c r="H551" s="17" t="str">
        <f>IF(OR($B551="",$D551=""),"",ROUND(N($D551)*IFERROR(INDEX(Items!$G:$G,MATCH($B551,Items!$A:$A,0)),0),2))</f>
        <v/>
      </c>
    </row>
    <row r="552" spans="1:8" x14ac:dyDescent="0.3">
      <c r="A552" s="15"/>
      <c r="B552" s="13"/>
      <c r="C552" s="13"/>
      <c r="D552" s="13"/>
      <c r="E552" s="13"/>
      <c r="F552" s="13"/>
      <c r="G552" s="16" t="str">
        <f>IF($B552="","",IFERROR(INDEX(Items!$C:$C,MATCH($B552,Items!$A:$A,0))&amp;"",""))</f>
        <v/>
      </c>
      <c r="H552" s="17" t="str">
        <f>IF(OR($B552="",$D552=""),"",ROUND(N($D552)*IFERROR(INDEX(Items!$G:$G,MATCH($B552,Items!$A:$A,0)),0),2))</f>
        <v/>
      </c>
    </row>
    <row r="553" spans="1:8" x14ac:dyDescent="0.3">
      <c r="A553" s="15"/>
      <c r="B553" s="13"/>
      <c r="C553" s="13"/>
      <c r="D553" s="13"/>
      <c r="E553" s="13"/>
      <c r="F553" s="13"/>
      <c r="G553" s="16" t="str">
        <f>IF($B553="","",IFERROR(INDEX(Items!$C:$C,MATCH($B553,Items!$A:$A,0))&amp;"",""))</f>
        <v/>
      </c>
      <c r="H553" s="17" t="str">
        <f>IF(OR($B553="",$D553=""),"",ROUND(N($D553)*IFERROR(INDEX(Items!$G:$G,MATCH($B553,Items!$A:$A,0)),0),2))</f>
        <v/>
      </c>
    </row>
    <row r="554" spans="1:8" x14ac:dyDescent="0.3">
      <c r="A554" s="15"/>
      <c r="B554" s="13"/>
      <c r="C554" s="13"/>
      <c r="D554" s="13"/>
      <c r="E554" s="13"/>
      <c r="F554" s="13"/>
      <c r="G554" s="16" t="str">
        <f>IF($B554="","",IFERROR(INDEX(Items!$C:$C,MATCH($B554,Items!$A:$A,0))&amp;"",""))</f>
        <v/>
      </c>
      <c r="H554" s="17" t="str">
        <f>IF(OR($B554="",$D554=""),"",ROUND(N($D554)*IFERROR(INDEX(Items!$G:$G,MATCH($B554,Items!$A:$A,0)),0),2))</f>
        <v/>
      </c>
    </row>
    <row r="555" spans="1:8" x14ac:dyDescent="0.3">
      <c r="A555" s="15"/>
      <c r="B555" s="13"/>
      <c r="C555" s="13"/>
      <c r="D555" s="13"/>
      <c r="E555" s="13"/>
      <c r="F555" s="13"/>
      <c r="G555" s="16" t="str">
        <f>IF($B555="","",IFERROR(INDEX(Items!$C:$C,MATCH($B555,Items!$A:$A,0))&amp;"",""))</f>
        <v/>
      </c>
      <c r="H555" s="17" t="str">
        <f>IF(OR($B555="",$D555=""),"",ROUND(N($D555)*IFERROR(INDEX(Items!$G:$G,MATCH($B555,Items!$A:$A,0)),0),2))</f>
        <v/>
      </c>
    </row>
    <row r="556" spans="1:8" x14ac:dyDescent="0.3">
      <c r="A556" s="15"/>
      <c r="B556" s="13"/>
      <c r="C556" s="13"/>
      <c r="D556" s="13"/>
      <c r="E556" s="13"/>
      <c r="F556" s="13"/>
      <c r="G556" s="16" t="str">
        <f>IF($B556="","",IFERROR(INDEX(Items!$C:$C,MATCH($B556,Items!$A:$A,0))&amp;"",""))</f>
        <v/>
      </c>
      <c r="H556" s="17" t="str">
        <f>IF(OR($B556="",$D556=""),"",ROUND(N($D556)*IFERROR(INDEX(Items!$G:$G,MATCH($B556,Items!$A:$A,0)),0),2))</f>
        <v/>
      </c>
    </row>
    <row r="557" spans="1:8" x14ac:dyDescent="0.3">
      <c r="A557" s="15"/>
      <c r="B557" s="13"/>
      <c r="C557" s="13"/>
      <c r="D557" s="13"/>
      <c r="E557" s="13"/>
      <c r="F557" s="13"/>
      <c r="G557" s="16" t="str">
        <f>IF($B557="","",IFERROR(INDEX(Items!$C:$C,MATCH($B557,Items!$A:$A,0))&amp;"",""))</f>
        <v/>
      </c>
      <c r="H557" s="17" t="str">
        <f>IF(OR($B557="",$D557=""),"",ROUND(N($D557)*IFERROR(INDEX(Items!$G:$G,MATCH($B557,Items!$A:$A,0)),0),2))</f>
        <v/>
      </c>
    </row>
    <row r="558" spans="1:8" x14ac:dyDescent="0.3">
      <c r="A558" s="15"/>
      <c r="B558" s="13"/>
      <c r="C558" s="13"/>
      <c r="D558" s="13"/>
      <c r="E558" s="13"/>
      <c r="F558" s="13"/>
      <c r="G558" s="16" t="str">
        <f>IF($B558="","",IFERROR(INDEX(Items!$C:$C,MATCH($B558,Items!$A:$A,0))&amp;"",""))</f>
        <v/>
      </c>
      <c r="H558" s="17" t="str">
        <f>IF(OR($B558="",$D558=""),"",ROUND(N($D558)*IFERROR(INDEX(Items!$G:$G,MATCH($B558,Items!$A:$A,0)),0),2))</f>
        <v/>
      </c>
    </row>
    <row r="559" spans="1:8" x14ac:dyDescent="0.3">
      <c r="A559" s="15"/>
      <c r="B559" s="13"/>
      <c r="C559" s="13"/>
      <c r="D559" s="13"/>
      <c r="E559" s="13"/>
      <c r="F559" s="13"/>
      <c r="G559" s="16" t="str">
        <f>IF($B559="","",IFERROR(INDEX(Items!$C:$C,MATCH($B559,Items!$A:$A,0))&amp;"",""))</f>
        <v/>
      </c>
      <c r="H559" s="17" t="str">
        <f>IF(OR($B559="",$D559=""),"",ROUND(N($D559)*IFERROR(INDEX(Items!$G:$G,MATCH($B559,Items!$A:$A,0)),0),2))</f>
        <v/>
      </c>
    </row>
    <row r="560" spans="1:8" x14ac:dyDescent="0.3">
      <c r="A560" s="15"/>
      <c r="B560" s="13"/>
      <c r="C560" s="13"/>
      <c r="D560" s="13"/>
      <c r="E560" s="13"/>
      <c r="F560" s="13"/>
      <c r="G560" s="16" t="str">
        <f>IF($B560="","",IFERROR(INDEX(Items!$C:$C,MATCH($B560,Items!$A:$A,0))&amp;"",""))</f>
        <v/>
      </c>
      <c r="H560" s="17" t="str">
        <f>IF(OR($B560="",$D560=""),"",ROUND(N($D560)*IFERROR(INDEX(Items!$G:$G,MATCH($B560,Items!$A:$A,0)),0),2))</f>
        <v/>
      </c>
    </row>
    <row r="561" spans="1:8" x14ac:dyDescent="0.3">
      <c r="A561" s="15"/>
      <c r="B561" s="13"/>
      <c r="C561" s="13"/>
      <c r="D561" s="13"/>
      <c r="E561" s="13"/>
      <c r="F561" s="13"/>
      <c r="G561" s="16" t="str">
        <f>IF($B561="","",IFERROR(INDEX(Items!$C:$C,MATCH($B561,Items!$A:$A,0))&amp;"",""))</f>
        <v/>
      </c>
      <c r="H561" s="17" t="str">
        <f>IF(OR($B561="",$D561=""),"",ROUND(N($D561)*IFERROR(INDEX(Items!$G:$G,MATCH($B561,Items!$A:$A,0)),0),2))</f>
        <v/>
      </c>
    </row>
    <row r="562" spans="1:8" x14ac:dyDescent="0.3">
      <c r="A562" s="15"/>
      <c r="B562" s="13"/>
      <c r="C562" s="13"/>
      <c r="D562" s="13"/>
      <c r="E562" s="13"/>
      <c r="F562" s="13"/>
      <c r="G562" s="16" t="str">
        <f>IF($B562="","",IFERROR(INDEX(Items!$C:$C,MATCH($B562,Items!$A:$A,0))&amp;"",""))</f>
        <v/>
      </c>
      <c r="H562" s="17" t="str">
        <f>IF(OR($B562="",$D562=""),"",ROUND(N($D562)*IFERROR(INDEX(Items!$G:$G,MATCH($B562,Items!$A:$A,0)),0),2))</f>
        <v/>
      </c>
    </row>
    <row r="563" spans="1:8" x14ac:dyDescent="0.3">
      <c r="A563" s="15"/>
      <c r="B563" s="13"/>
      <c r="C563" s="13"/>
      <c r="D563" s="13"/>
      <c r="E563" s="13"/>
      <c r="F563" s="13"/>
      <c r="G563" s="16" t="str">
        <f>IF($B563="","",IFERROR(INDEX(Items!$C:$C,MATCH($B563,Items!$A:$A,0))&amp;"",""))</f>
        <v/>
      </c>
      <c r="H563" s="17" t="str">
        <f>IF(OR($B563="",$D563=""),"",ROUND(N($D563)*IFERROR(INDEX(Items!$G:$G,MATCH($B563,Items!$A:$A,0)),0),2))</f>
        <v/>
      </c>
    </row>
    <row r="564" spans="1:8" x14ac:dyDescent="0.3">
      <c r="A564" s="15"/>
      <c r="B564" s="13"/>
      <c r="C564" s="13"/>
      <c r="D564" s="13"/>
      <c r="E564" s="13"/>
      <c r="F564" s="13"/>
      <c r="G564" s="16" t="str">
        <f>IF($B564="","",IFERROR(INDEX(Items!$C:$C,MATCH($B564,Items!$A:$A,0))&amp;"",""))</f>
        <v/>
      </c>
      <c r="H564" s="17" t="str">
        <f>IF(OR($B564="",$D564=""),"",ROUND(N($D564)*IFERROR(INDEX(Items!$G:$G,MATCH($B564,Items!$A:$A,0)),0),2))</f>
        <v/>
      </c>
    </row>
    <row r="565" spans="1:8" x14ac:dyDescent="0.3">
      <c r="A565" s="15"/>
      <c r="B565" s="13"/>
      <c r="C565" s="13"/>
      <c r="D565" s="13"/>
      <c r="E565" s="13"/>
      <c r="F565" s="13"/>
      <c r="G565" s="16" t="str">
        <f>IF($B565="","",IFERROR(INDEX(Items!$C:$C,MATCH($B565,Items!$A:$A,0))&amp;"",""))</f>
        <v/>
      </c>
      <c r="H565" s="17" t="str">
        <f>IF(OR($B565="",$D565=""),"",ROUND(N($D565)*IFERROR(INDEX(Items!$G:$G,MATCH($B565,Items!$A:$A,0)),0),2))</f>
        <v/>
      </c>
    </row>
    <row r="566" spans="1:8" x14ac:dyDescent="0.3">
      <c r="A566" s="15"/>
      <c r="B566" s="13"/>
      <c r="C566" s="13"/>
      <c r="D566" s="13"/>
      <c r="E566" s="13"/>
      <c r="F566" s="13"/>
      <c r="G566" s="16" t="str">
        <f>IF($B566="","",IFERROR(INDEX(Items!$C:$C,MATCH($B566,Items!$A:$A,0))&amp;"",""))</f>
        <v/>
      </c>
      <c r="H566" s="17" t="str">
        <f>IF(OR($B566="",$D566=""),"",ROUND(N($D566)*IFERROR(INDEX(Items!$G:$G,MATCH($B566,Items!$A:$A,0)),0),2))</f>
        <v/>
      </c>
    </row>
    <row r="567" spans="1:8" x14ac:dyDescent="0.3">
      <c r="A567" s="15"/>
      <c r="B567" s="13"/>
      <c r="C567" s="13"/>
      <c r="D567" s="13"/>
      <c r="E567" s="13"/>
      <c r="F567" s="13"/>
      <c r="G567" s="16" t="str">
        <f>IF($B567="","",IFERROR(INDEX(Items!$C:$C,MATCH($B567,Items!$A:$A,0))&amp;"",""))</f>
        <v/>
      </c>
      <c r="H567" s="17" t="str">
        <f>IF(OR($B567="",$D567=""),"",ROUND(N($D567)*IFERROR(INDEX(Items!$G:$G,MATCH($B567,Items!$A:$A,0)),0),2))</f>
        <v/>
      </c>
    </row>
    <row r="568" spans="1:8" x14ac:dyDescent="0.3">
      <c r="A568" s="15"/>
      <c r="B568" s="13"/>
      <c r="C568" s="13"/>
      <c r="D568" s="13"/>
      <c r="E568" s="13"/>
      <c r="F568" s="13"/>
      <c r="G568" s="16" t="str">
        <f>IF($B568="","",IFERROR(INDEX(Items!$C:$C,MATCH($B568,Items!$A:$A,0))&amp;"",""))</f>
        <v/>
      </c>
      <c r="H568" s="17" t="str">
        <f>IF(OR($B568="",$D568=""),"",ROUND(N($D568)*IFERROR(INDEX(Items!$G:$G,MATCH($B568,Items!$A:$A,0)),0),2))</f>
        <v/>
      </c>
    </row>
    <row r="569" spans="1:8" x14ac:dyDescent="0.3">
      <c r="A569" s="15"/>
      <c r="B569" s="13"/>
      <c r="C569" s="13"/>
      <c r="D569" s="13"/>
      <c r="E569" s="13"/>
      <c r="F569" s="13"/>
      <c r="G569" s="16" t="str">
        <f>IF($B569="","",IFERROR(INDEX(Items!$C:$C,MATCH($B569,Items!$A:$A,0))&amp;"",""))</f>
        <v/>
      </c>
      <c r="H569" s="17" t="str">
        <f>IF(OR($B569="",$D569=""),"",ROUND(N($D569)*IFERROR(INDEX(Items!$G:$G,MATCH($B569,Items!$A:$A,0)),0),2))</f>
        <v/>
      </c>
    </row>
    <row r="570" spans="1:8" x14ac:dyDescent="0.3">
      <c r="A570" s="15"/>
      <c r="B570" s="13"/>
      <c r="C570" s="13"/>
      <c r="D570" s="13"/>
      <c r="E570" s="13"/>
      <c r="F570" s="13"/>
      <c r="G570" s="16" t="str">
        <f>IF($B570="","",IFERROR(INDEX(Items!$C:$C,MATCH($B570,Items!$A:$A,0))&amp;"",""))</f>
        <v/>
      </c>
      <c r="H570" s="17" t="str">
        <f>IF(OR($B570="",$D570=""),"",ROUND(N($D570)*IFERROR(INDEX(Items!$G:$G,MATCH($B570,Items!$A:$A,0)),0),2))</f>
        <v/>
      </c>
    </row>
    <row r="571" spans="1:8" x14ac:dyDescent="0.3">
      <c r="A571" s="15"/>
      <c r="B571" s="13"/>
      <c r="C571" s="13"/>
      <c r="D571" s="13"/>
      <c r="E571" s="13"/>
      <c r="F571" s="13"/>
      <c r="G571" s="16" t="str">
        <f>IF($B571="","",IFERROR(INDEX(Items!$C:$C,MATCH($B571,Items!$A:$A,0))&amp;"",""))</f>
        <v/>
      </c>
      <c r="H571" s="17" t="str">
        <f>IF(OR($B571="",$D571=""),"",ROUND(N($D571)*IFERROR(INDEX(Items!$G:$G,MATCH($B571,Items!$A:$A,0)),0),2))</f>
        <v/>
      </c>
    </row>
    <row r="572" spans="1:8" x14ac:dyDescent="0.3">
      <c r="A572" s="15"/>
      <c r="B572" s="13"/>
      <c r="C572" s="13"/>
      <c r="D572" s="13"/>
      <c r="E572" s="13"/>
      <c r="F572" s="13"/>
      <c r="G572" s="16" t="str">
        <f>IF($B572="","",IFERROR(INDEX(Items!$C:$C,MATCH($B572,Items!$A:$A,0))&amp;"",""))</f>
        <v/>
      </c>
      <c r="H572" s="17" t="str">
        <f>IF(OR($B572="",$D572=""),"",ROUND(N($D572)*IFERROR(INDEX(Items!$G:$G,MATCH($B572,Items!$A:$A,0)),0),2))</f>
        <v/>
      </c>
    </row>
    <row r="573" spans="1:8" x14ac:dyDescent="0.3">
      <c r="A573" s="15"/>
      <c r="B573" s="13"/>
      <c r="C573" s="13"/>
      <c r="D573" s="13"/>
      <c r="E573" s="13"/>
      <c r="F573" s="13"/>
      <c r="G573" s="16" t="str">
        <f>IF($B573="","",IFERROR(INDEX(Items!$C:$C,MATCH($B573,Items!$A:$A,0))&amp;"",""))</f>
        <v/>
      </c>
      <c r="H573" s="17" t="str">
        <f>IF(OR($B573="",$D573=""),"",ROUND(N($D573)*IFERROR(INDEX(Items!$G:$G,MATCH($B573,Items!$A:$A,0)),0),2))</f>
        <v/>
      </c>
    </row>
    <row r="574" spans="1:8" x14ac:dyDescent="0.3">
      <c r="A574" s="15"/>
      <c r="B574" s="13"/>
      <c r="C574" s="13"/>
      <c r="D574" s="13"/>
      <c r="E574" s="13"/>
      <c r="F574" s="13"/>
      <c r="G574" s="16" t="str">
        <f>IF($B574="","",IFERROR(INDEX(Items!$C:$C,MATCH($B574,Items!$A:$A,0))&amp;"",""))</f>
        <v/>
      </c>
      <c r="H574" s="17" t="str">
        <f>IF(OR($B574="",$D574=""),"",ROUND(N($D574)*IFERROR(INDEX(Items!$G:$G,MATCH($B574,Items!$A:$A,0)),0),2))</f>
        <v/>
      </c>
    </row>
    <row r="575" spans="1:8" x14ac:dyDescent="0.3">
      <c r="A575" s="15"/>
      <c r="B575" s="13"/>
      <c r="C575" s="13"/>
      <c r="D575" s="13"/>
      <c r="E575" s="13"/>
      <c r="F575" s="13"/>
      <c r="G575" s="16" t="str">
        <f>IF($B575="","",IFERROR(INDEX(Items!$C:$C,MATCH($B575,Items!$A:$A,0))&amp;"",""))</f>
        <v/>
      </c>
      <c r="H575" s="17" t="str">
        <f>IF(OR($B575="",$D575=""),"",ROUND(N($D575)*IFERROR(INDEX(Items!$G:$G,MATCH($B575,Items!$A:$A,0)),0),2))</f>
        <v/>
      </c>
    </row>
    <row r="576" spans="1:8" x14ac:dyDescent="0.3">
      <c r="A576" s="15"/>
      <c r="B576" s="13"/>
      <c r="C576" s="13"/>
      <c r="D576" s="13"/>
      <c r="E576" s="13"/>
      <c r="F576" s="13"/>
      <c r="G576" s="16" t="str">
        <f>IF($B576="","",IFERROR(INDEX(Items!$C:$C,MATCH($B576,Items!$A:$A,0))&amp;"",""))</f>
        <v/>
      </c>
      <c r="H576" s="17" t="str">
        <f>IF(OR($B576="",$D576=""),"",ROUND(N($D576)*IFERROR(INDEX(Items!$G:$G,MATCH($B576,Items!$A:$A,0)),0),2))</f>
        <v/>
      </c>
    </row>
    <row r="577" spans="1:8" x14ac:dyDescent="0.3">
      <c r="A577" s="15"/>
      <c r="B577" s="13"/>
      <c r="C577" s="13"/>
      <c r="D577" s="13"/>
      <c r="E577" s="13"/>
      <c r="F577" s="13"/>
      <c r="G577" s="16" t="str">
        <f>IF($B577="","",IFERROR(INDEX(Items!$C:$C,MATCH($B577,Items!$A:$A,0))&amp;"",""))</f>
        <v/>
      </c>
      <c r="H577" s="17" t="str">
        <f>IF(OR($B577="",$D577=""),"",ROUND(N($D577)*IFERROR(INDEX(Items!$G:$G,MATCH($B577,Items!$A:$A,0)),0),2))</f>
        <v/>
      </c>
    </row>
    <row r="578" spans="1:8" x14ac:dyDescent="0.3">
      <c r="A578" s="15"/>
      <c r="B578" s="13"/>
      <c r="C578" s="13"/>
      <c r="D578" s="13"/>
      <c r="E578" s="13"/>
      <c r="F578" s="13"/>
      <c r="G578" s="16" t="str">
        <f>IF($B578="","",IFERROR(INDEX(Items!$C:$C,MATCH($B578,Items!$A:$A,0))&amp;"",""))</f>
        <v/>
      </c>
      <c r="H578" s="17" t="str">
        <f>IF(OR($B578="",$D578=""),"",ROUND(N($D578)*IFERROR(INDEX(Items!$G:$G,MATCH($B578,Items!$A:$A,0)),0),2))</f>
        <v/>
      </c>
    </row>
    <row r="579" spans="1:8" x14ac:dyDescent="0.3">
      <c r="A579" s="15"/>
      <c r="B579" s="13"/>
      <c r="C579" s="13"/>
      <c r="D579" s="13"/>
      <c r="E579" s="13"/>
      <c r="F579" s="13"/>
      <c r="G579" s="16" t="str">
        <f>IF($B579="","",IFERROR(INDEX(Items!$C:$C,MATCH($B579,Items!$A:$A,0))&amp;"",""))</f>
        <v/>
      </c>
      <c r="H579" s="17" t="str">
        <f>IF(OR($B579="",$D579=""),"",ROUND(N($D579)*IFERROR(INDEX(Items!$G:$G,MATCH($B579,Items!$A:$A,0)),0),2))</f>
        <v/>
      </c>
    </row>
    <row r="580" spans="1:8" x14ac:dyDescent="0.3">
      <c r="A580" s="15"/>
      <c r="B580" s="13"/>
      <c r="C580" s="13"/>
      <c r="D580" s="13"/>
      <c r="E580" s="13"/>
      <c r="F580" s="13"/>
      <c r="G580" s="16" t="str">
        <f>IF($B580="","",IFERROR(INDEX(Items!$C:$C,MATCH($B580,Items!$A:$A,0))&amp;"",""))</f>
        <v/>
      </c>
      <c r="H580" s="17" t="str">
        <f>IF(OR($B580="",$D580=""),"",ROUND(N($D580)*IFERROR(INDEX(Items!$G:$G,MATCH($B580,Items!$A:$A,0)),0),2))</f>
        <v/>
      </c>
    </row>
    <row r="581" spans="1:8" x14ac:dyDescent="0.3">
      <c r="A581" s="15"/>
      <c r="B581" s="13"/>
      <c r="C581" s="13"/>
      <c r="D581" s="13"/>
      <c r="E581" s="13"/>
      <c r="F581" s="13"/>
      <c r="G581" s="16" t="str">
        <f>IF($B581="","",IFERROR(INDEX(Items!$C:$C,MATCH($B581,Items!$A:$A,0))&amp;"",""))</f>
        <v/>
      </c>
      <c r="H581" s="17" t="str">
        <f>IF(OR($B581="",$D581=""),"",ROUND(N($D581)*IFERROR(INDEX(Items!$G:$G,MATCH($B581,Items!$A:$A,0)),0),2))</f>
        <v/>
      </c>
    </row>
    <row r="582" spans="1:8" x14ac:dyDescent="0.3">
      <c r="A582" s="15"/>
      <c r="B582" s="13"/>
      <c r="C582" s="13"/>
      <c r="D582" s="13"/>
      <c r="E582" s="13"/>
      <c r="F582" s="13"/>
      <c r="G582" s="16" t="str">
        <f>IF($B582="","",IFERROR(INDEX(Items!$C:$C,MATCH($B582,Items!$A:$A,0))&amp;"",""))</f>
        <v/>
      </c>
      <c r="H582" s="17" t="str">
        <f>IF(OR($B582="",$D582=""),"",ROUND(N($D582)*IFERROR(INDEX(Items!$G:$G,MATCH($B582,Items!$A:$A,0)),0),2))</f>
        <v/>
      </c>
    </row>
    <row r="583" spans="1:8" x14ac:dyDescent="0.3">
      <c r="A583" s="15"/>
      <c r="B583" s="13"/>
      <c r="C583" s="13"/>
      <c r="D583" s="13"/>
      <c r="E583" s="13"/>
      <c r="F583" s="13"/>
      <c r="G583" s="16" t="str">
        <f>IF($B583="","",IFERROR(INDEX(Items!$C:$C,MATCH($B583,Items!$A:$A,0))&amp;"",""))</f>
        <v/>
      </c>
      <c r="H583" s="17" t="str">
        <f>IF(OR($B583="",$D583=""),"",ROUND(N($D583)*IFERROR(INDEX(Items!$G:$G,MATCH($B583,Items!$A:$A,0)),0),2))</f>
        <v/>
      </c>
    </row>
    <row r="584" spans="1:8" x14ac:dyDescent="0.3">
      <c r="A584" s="15"/>
      <c r="B584" s="13"/>
      <c r="C584" s="13"/>
      <c r="D584" s="13"/>
      <c r="E584" s="13"/>
      <c r="F584" s="13"/>
      <c r="G584" s="16" t="str">
        <f>IF($B584="","",IFERROR(INDEX(Items!$C:$C,MATCH($B584,Items!$A:$A,0))&amp;"",""))</f>
        <v/>
      </c>
      <c r="H584" s="17" t="str">
        <f>IF(OR($B584="",$D584=""),"",ROUND(N($D584)*IFERROR(INDEX(Items!$G:$G,MATCH($B584,Items!$A:$A,0)),0),2))</f>
        <v/>
      </c>
    </row>
    <row r="585" spans="1:8" x14ac:dyDescent="0.3">
      <c r="A585" s="15"/>
      <c r="B585" s="13"/>
      <c r="C585" s="13"/>
      <c r="D585" s="13"/>
      <c r="E585" s="13"/>
      <c r="F585" s="13"/>
      <c r="G585" s="16" t="str">
        <f>IF($B585="","",IFERROR(INDEX(Items!$C:$C,MATCH($B585,Items!$A:$A,0))&amp;"",""))</f>
        <v/>
      </c>
      <c r="H585" s="17" t="str">
        <f>IF(OR($B585="",$D585=""),"",ROUND(N($D585)*IFERROR(INDEX(Items!$G:$G,MATCH($B585,Items!$A:$A,0)),0),2))</f>
        <v/>
      </c>
    </row>
    <row r="586" spans="1:8" x14ac:dyDescent="0.3">
      <c r="A586" s="15"/>
      <c r="B586" s="13"/>
      <c r="C586" s="13"/>
      <c r="D586" s="13"/>
      <c r="E586" s="13"/>
      <c r="F586" s="13"/>
      <c r="G586" s="16" t="str">
        <f>IF($B586="","",IFERROR(INDEX(Items!$C:$C,MATCH($B586,Items!$A:$A,0))&amp;"",""))</f>
        <v/>
      </c>
      <c r="H586" s="17" t="str">
        <f>IF(OR($B586="",$D586=""),"",ROUND(N($D586)*IFERROR(INDEX(Items!$G:$G,MATCH($B586,Items!$A:$A,0)),0),2))</f>
        <v/>
      </c>
    </row>
    <row r="587" spans="1:8" x14ac:dyDescent="0.3">
      <c r="A587" s="15"/>
      <c r="B587" s="13"/>
      <c r="C587" s="13"/>
      <c r="D587" s="13"/>
      <c r="E587" s="13"/>
      <c r="F587" s="13"/>
      <c r="G587" s="16" t="str">
        <f>IF($B587="","",IFERROR(INDEX(Items!$C:$C,MATCH($B587,Items!$A:$A,0))&amp;"",""))</f>
        <v/>
      </c>
      <c r="H587" s="17" t="str">
        <f>IF(OR($B587="",$D587=""),"",ROUND(N($D587)*IFERROR(INDEX(Items!$G:$G,MATCH($B587,Items!$A:$A,0)),0),2))</f>
        <v/>
      </c>
    </row>
    <row r="588" spans="1:8" x14ac:dyDescent="0.3">
      <c r="A588" s="15"/>
      <c r="B588" s="13"/>
      <c r="C588" s="13"/>
      <c r="D588" s="13"/>
      <c r="E588" s="13"/>
      <c r="F588" s="13"/>
      <c r="G588" s="16" t="str">
        <f>IF($B588="","",IFERROR(INDEX(Items!$C:$C,MATCH($B588,Items!$A:$A,0))&amp;"",""))</f>
        <v/>
      </c>
      <c r="H588" s="17" t="str">
        <f>IF(OR($B588="",$D588=""),"",ROUND(N($D588)*IFERROR(INDEX(Items!$G:$G,MATCH($B588,Items!$A:$A,0)),0),2))</f>
        <v/>
      </c>
    </row>
    <row r="589" spans="1:8" x14ac:dyDescent="0.3">
      <c r="A589" s="15"/>
      <c r="B589" s="13"/>
      <c r="C589" s="13"/>
      <c r="D589" s="13"/>
      <c r="E589" s="13"/>
      <c r="F589" s="13"/>
      <c r="G589" s="16" t="str">
        <f>IF($B589="","",IFERROR(INDEX(Items!$C:$C,MATCH($B589,Items!$A:$A,0))&amp;"",""))</f>
        <v/>
      </c>
      <c r="H589" s="17" t="str">
        <f>IF(OR($B589="",$D589=""),"",ROUND(N($D589)*IFERROR(INDEX(Items!$G:$G,MATCH($B589,Items!$A:$A,0)),0),2))</f>
        <v/>
      </c>
    </row>
    <row r="590" spans="1:8" x14ac:dyDescent="0.3">
      <c r="A590" s="15"/>
      <c r="B590" s="13"/>
      <c r="C590" s="13"/>
      <c r="D590" s="13"/>
      <c r="E590" s="13"/>
      <c r="F590" s="13"/>
      <c r="G590" s="16" t="str">
        <f>IF($B590="","",IFERROR(INDEX(Items!$C:$C,MATCH($B590,Items!$A:$A,0))&amp;"",""))</f>
        <v/>
      </c>
      <c r="H590" s="17" t="str">
        <f>IF(OR($B590="",$D590=""),"",ROUND(N($D590)*IFERROR(INDEX(Items!$G:$G,MATCH($B590,Items!$A:$A,0)),0),2))</f>
        <v/>
      </c>
    </row>
    <row r="591" spans="1:8" x14ac:dyDescent="0.3">
      <c r="A591" s="15"/>
      <c r="B591" s="13"/>
      <c r="C591" s="13"/>
      <c r="D591" s="13"/>
      <c r="E591" s="13"/>
      <c r="F591" s="13"/>
      <c r="G591" s="16" t="str">
        <f>IF($B591="","",IFERROR(INDEX(Items!$C:$C,MATCH($B591,Items!$A:$A,0))&amp;"",""))</f>
        <v/>
      </c>
      <c r="H591" s="17" t="str">
        <f>IF(OR($B591="",$D591=""),"",ROUND(N($D591)*IFERROR(INDEX(Items!$G:$G,MATCH($B591,Items!$A:$A,0)),0),2))</f>
        <v/>
      </c>
    </row>
    <row r="592" spans="1:8" x14ac:dyDescent="0.3">
      <c r="A592" s="15"/>
      <c r="B592" s="13"/>
      <c r="C592" s="13"/>
      <c r="D592" s="13"/>
      <c r="E592" s="13"/>
      <c r="F592" s="13"/>
      <c r="G592" s="16" t="str">
        <f>IF($B592="","",IFERROR(INDEX(Items!$C:$C,MATCH($B592,Items!$A:$A,0))&amp;"",""))</f>
        <v/>
      </c>
      <c r="H592" s="17" t="str">
        <f>IF(OR($B592="",$D592=""),"",ROUND(N($D592)*IFERROR(INDEX(Items!$G:$G,MATCH($B592,Items!$A:$A,0)),0),2))</f>
        <v/>
      </c>
    </row>
    <row r="593" spans="1:8" x14ac:dyDescent="0.3">
      <c r="A593" s="15"/>
      <c r="B593" s="13"/>
      <c r="C593" s="13"/>
      <c r="D593" s="13"/>
      <c r="E593" s="13"/>
      <c r="F593" s="13"/>
      <c r="G593" s="16" t="str">
        <f>IF($B593="","",IFERROR(INDEX(Items!$C:$C,MATCH($B593,Items!$A:$A,0))&amp;"",""))</f>
        <v/>
      </c>
      <c r="H593" s="17" t="str">
        <f>IF(OR($B593="",$D593=""),"",ROUND(N($D593)*IFERROR(INDEX(Items!$G:$G,MATCH($B593,Items!$A:$A,0)),0),2))</f>
        <v/>
      </c>
    </row>
    <row r="594" spans="1:8" x14ac:dyDescent="0.3">
      <c r="A594" s="15"/>
      <c r="B594" s="13"/>
      <c r="C594" s="13"/>
      <c r="D594" s="13"/>
      <c r="E594" s="13"/>
      <c r="F594" s="13"/>
      <c r="G594" s="16" t="str">
        <f>IF($B594="","",IFERROR(INDEX(Items!$C:$C,MATCH($B594,Items!$A:$A,0))&amp;"",""))</f>
        <v/>
      </c>
      <c r="H594" s="17" t="str">
        <f>IF(OR($B594="",$D594=""),"",ROUND(N($D594)*IFERROR(INDEX(Items!$G:$G,MATCH($B594,Items!$A:$A,0)),0),2))</f>
        <v/>
      </c>
    </row>
    <row r="595" spans="1:8" x14ac:dyDescent="0.3">
      <c r="A595" s="15"/>
      <c r="B595" s="13"/>
      <c r="C595" s="13"/>
      <c r="D595" s="13"/>
      <c r="E595" s="13"/>
      <c r="F595" s="13"/>
      <c r="G595" s="16" t="str">
        <f>IF($B595="","",IFERROR(INDEX(Items!$C:$C,MATCH($B595,Items!$A:$A,0))&amp;"",""))</f>
        <v/>
      </c>
      <c r="H595" s="17" t="str">
        <f>IF(OR($B595="",$D595=""),"",ROUND(N($D595)*IFERROR(INDEX(Items!$G:$G,MATCH($B595,Items!$A:$A,0)),0),2))</f>
        <v/>
      </c>
    </row>
    <row r="596" spans="1:8" x14ac:dyDescent="0.3">
      <c r="A596" s="15"/>
      <c r="B596" s="13"/>
      <c r="C596" s="13"/>
      <c r="D596" s="13"/>
      <c r="E596" s="13"/>
      <c r="F596" s="13"/>
      <c r="G596" s="16" t="str">
        <f>IF($B596="","",IFERROR(INDEX(Items!$C:$C,MATCH($B596,Items!$A:$A,0))&amp;"",""))</f>
        <v/>
      </c>
      <c r="H596" s="17" t="str">
        <f>IF(OR($B596="",$D596=""),"",ROUND(N($D596)*IFERROR(INDEX(Items!$G:$G,MATCH($B596,Items!$A:$A,0)),0),2))</f>
        <v/>
      </c>
    </row>
    <row r="597" spans="1:8" x14ac:dyDescent="0.3">
      <c r="A597" s="15"/>
      <c r="B597" s="13"/>
      <c r="C597" s="13"/>
      <c r="D597" s="13"/>
      <c r="E597" s="13"/>
      <c r="F597" s="13"/>
      <c r="G597" s="16" t="str">
        <f>IF($B597="","",IFERROR(INDEX(Items!$C:$C,MATCH($B597,Items!$A:$A,0))&amp;"",""))</f>
        <v/>
      </c>
      <c r="H597" s="17" t="str">
        <f>IF(OR($B597="",$D597=""),"",ROUND(N($D597)*IFERROR(INDEX(Items!$G:$G,MATCH($B597,Items!$A:$A,0)),0),2))</f>
        <v/>
      </c>
    </row>
    <row r="598" spans="1:8" x14ac:dyDescent="0.3">
      <c r="A598" s="15"/>
      <c r="B598" s="13"/>
      <c r="C598" s="13"/>
      <c r="D598" s="13"/>
      <c r="E598" s="13"/>
      <c r="F598" s="13"/>
      <c r="G598" s="16" t="str">
        <f>IF($B598="","",IFERROR(INDEX(Items!$C:$C,MATCH($B598,Items!$A:$A,0))&amp;"",""))</f>
        <v/>
      </c>
      <c r="H598" s="17" t="str">
        <f>IF(OR($B598="",$D598=""),"",ROUND(N($D598)*IFERROR(INDEX(Items!$G:$G,MATCH($B598,Items!$A:$A,0)),0),2))</f>
        <v/>
      </c>
    </row>
    <row r="599" spans="1:8" x14ac:dyDescent="0.3">
      <c r="A599" s="15"/>
      <c r="B599" s="13"/>
      <c r="C599" s="13"/>
      <c r="D599" s="13"/>
      <c r="E599" s="13"/>
      <c r="F599" s="13"/>
      <c r="G599" s="16" t="str">
        <f>IF($B599="","",IFERROR(INDEX(Items!$C:$C,MATCH($B599,Items!$A:$A,0))&amp;"",""))</f>
        <v/>
      </c>
      <c r="H599" s="17" t="str">
        <f>IF(OR($B599="",$D599=""),"",ROUND(N($D599)*IFERROR(INDEX(Items!$G:$G,MATCH($B599,Items!$A:$A,0)),0),2))</f>
        <v/>
      </c>
    </row>
    <row r="600" spans="1:8" x14ac:dyDescent="0.3">
      <c r="A600" s="15"/>
      <c r="B600" s="13"/>
      <c r="C600" s="13"/>
      <c r="D600" s="13"/>
      <c r="E600" s="13"/>
      <c r="F600" s="13"/>
      <c r="G600" s="16" t="str">
        <f>IF($B600="","",IFERROR(INDEX(Items!$C:$C,MATCH($B600,Items!$A:$A,0))&amp;"",""))</f>
        <v/>
      </c>
      <c r="H600" s="17" t="str">
        <f>IF(OR($B600="",$D600=""),"",ROUND(N($D600)*IFERROR(INDEX(Items!$G:$G,MATCH($B600,Items!$A:$A,0)),0),2))</f>
        <v/>
      </c>
    </row>
    <row r="601" spans="1:8" x14ac:dyDescent="0.3">
      <c r="A601" s="15"/>
      <c r="B601" s="13"/>
      <c r="C601" s="13"/>
      <c r="D601" s="13"/>
      <c r="E601" s="13"/>
      <c r="F601" s="13"/>
      <c r="G601" s="16" t="str">
        <f>IF($B601="","",IFERROR(INDEX(Items!$C:$C,MATCH($B601,Items!$A:$A,0))&amp;"",""))</f>
        <v/>
      </c>
      <c r="H601" s="17" t="str">
        <f>IF(OR($B601="",$D601=""),"",ROUND(N($D601)*IFERROR(INDEX(Items!$G:$G,MATCH($B601,Items!$A:$A,0)),0),2))</f>
        <v/>
      </c>
    </row>
    <row r="602" spans="1:8" x14ac:dyDescent="0.3">
      <c r="A602" s="15"/>
      <c r="B602" s="13"/>
      <c r="C602" s="13"/>
      <c r="D602" s="13"/>
      <c r="E602" s="13"/>
      <c r="F602" s="13"/>
      <c r="G602" s="16" t="str">
        <f>IF($B602="","",IFERROR(INDEX(Items!$C:$C,MATCH($B602,Items!$A:$A,0))&amp;"",""))</f>
        <v/>
      </c>
      <c r="H602" s="17" t="str">
        <f>IF(OR($B602="",$D602=""),"",ROUND(N($D602)*IFERROR(INDEX(Items!$G:$G,MATCH($B602,Items!$A:$A,0)),0),2))</f>
        <v/>
      </c>
    </row>
    <row r="603" spans="1:8" x14ac:dyDescent="0.3">
      <c r="A603" s="15"/>
      <c r="B603" s="13"/>
      <c r="C603" s="13"/>
      <c r="D603" s="13"/>
      <c r="E603" s="13"/>
      <c r="F603" s="13"/>
      <c r="G603" s="16" t="str">
        <f>IF($B603="","",IFERROR(INDEX(Items!$C:$C,MATCH($B603,Items!$A:$A,0))&amp;"",""))</f>
        <v/>
      </c>
      <c r="H603" s="17" t="str">
        <f>IF(OR($B603="",$D603=""),"",ROUND(N($D603)*IFERROR(INDEX(Items!$G:$G,MATCH($B603,Items!$A:$A,0)),0),2))</f>
        <v/>
      </c>
    </row>
    <row r="604" spans="1:8" x14ac:dyDescent="0.3">
      <c r="A604" s="15"/>
      <c r="B604" s="13"/>
      <c r="C604" s="13"/>
      <c r="D604" s="13"/>
      <c r="E604" s="13"/>
      <c r="F604" s="13"/>
      <c r="G604" s="16" t="str">
        <f>IF($B604="","",IFERROR(INDEX(Items!$C:$C,MATCH($B604,Items!$A:$A,0))&amp;"",""))</f>
        <v/>
      </c>
      <c r="H604" s="17" t="str">
        <f>IF(OR($B604="",$D604=""),"",ROUND(N($D604)*IFERROR(INDEX(Items!$G:$G,MATCH($B604,Items!$A:$A,0)),0),2))</f>
        <v/>
      </c>
    </row>
    <row r="605" spans="1:8" x14ac:dyDescent="0.3">
      <c r="A605" s="15"/>
      <c r="B605" s="13"/>
      <c r="C605" s="13"/>
      <c r="D605" s="13"/>
      <c r="E605" s="13"/>
      <c r="F605" s="13"/>
      <c r="G605" s="16" t="str">
        <f>IF($B605="","",IFERROR(INDEX(Items!$C:$C,MATCH($B605,Items!$A:$A,0))&amp;"",""))</f>
        <v/>
      </c>
      <c r="H605" s="17" t="str">
        <f>IF(OR($B605="",$D605=""),"",ROUND(N($D605)*IFERROR(INDEX(Items!$G:$G,MATCH($B605,Items!$A:$A,0)),0),2))</f>
        <v/>
      </c>
    </row>
    <row r="606" spans="1:8" x14ac:dyDescent="0.3">
      <c r="A606" s="15"/>
      <c r="B606" s="13"/>
      <c r="C606" s="13"/>
      <c r="D606" s="13"/>
      <c r="E606" s="13"/>
      <c r="F606" s="13"/>
      <c r="G606" s="16" t="str">
        <f>IF($B606="","",IFERROR(INDEX(Items!$C:$C,MATCH($B606,Items!$A:$A,0))&amp;"",""))</f>
        <v/>
      </c>
      <c r="H606" s="17" t="str">
        <f>IF(OR($B606="",$D606=""),"",ROUND(N($D606)*IFERROR(INDEX(Items!$G:$G,MATCH($B606,Items!$A:$A,0)),0),2))</f>
        <v/>
      </c>
    </row>
    <row r="607" spans="1:8" x14ac:dyDescent="0.3">
      <c r="A607" s="15"/>
      <c r="B607" s="13"/>
      <c r="C607" s="13"/>
      <c r="D607" s="13"/>
      <c r="E607" s="13"/>
      <c r="F607" s="13"/>
      <c r="G607" s="16" t="str">
        <f>IF($B607="","",IFERROR(INDEX(Items!$C:$C,MATCH($B607,Items!$A:$A,0))&amp;"",""))</f>
        <v/>
      </c>
      <c r="H607" s="17" t="str">
        <f>IF(OR($B607="",$D607=""),"",ROUND(N($D607)*IFERROR(INDEX(Items!$G:$G,MATCH($B607,Items!$A:$A,0)),0),2))</f>
        <v/>
      </c>
    </row>
    <row r="608" spans="1:8" x14ac:dyDescent="0.3">
      <c r="A608" s="15"/>
      <c r="B608" s="13"/>
      <c r="C608" s="13"/>
      <c r="D608" s="13"/>
      <c r="E608" s="13"/>
      <c r="F608" s="13"/>
      <c r="G608" s="16" t="str">
        <f>IF($B608="","",IFERROR(INDEX(Items!$C:$C,MATCH($B608,Items!$A:$A,0))&amp;"",""))</f>
        <v/>
      </c>
      <c r="H608" s="17" t="str">
        <f>IF(OR($B608="",$D608=""),"",ROUND(N($D608)*IFERROR(INDEX(Items!$G:$G,MATCH($B608,Items!$A:$A,0)),0),2))</f>
        <v/>
      </c>
    </row>
    <row r="609" spans="1:8" x14ac:dyDescent="0.3">
      <c r="A609" s="15"/>
      <c r="B609" s="13"/>
      <c r="C609" s="13"/>
      <c r="D609" s="13"/>
      <c r="E609" s="13"/>
      <c r="F609" s="13"/>
      <c r="G609" s="16" t="str">
        <f>IF($B609="","",IFERROR(INDEX(Items!$C:$C,MATCH($B609,Items!$A:$A,0))&amp;"",""))</f>
        <v/>
      </c>
      <c r="H609" s="17" t="str">
        <f>IF(OR($B609="",$D609=""),"",ROUND(N($D609)*IFERROR(INDEX(Items!$G:$G,MATCH($B609,Items!$A:$A,0)),0),2))</f>
        <v/>
      </c>
    </row>
    <row r="610" spans="1:8" x14ac:dyDescent="0.3">
      <c r="A610" s="15"/>
      <c r="B610" s="13"/>
      <c r="C610" s="13"/>
      <c r="D610" s="13"/>
      <c r="E610" s="13"/>
      <c r="F610" s="13"/>
      <c r="G610" s="16" t="str">
        <f>IF($B610="","",IFERROR(INDEX(Items!$C:$C,MATCH($B610,Items!$A:$A,0))&amp;"",""))</f>
        <v/>
      </c>
      <c r="H610" s="17" t="str">
        <f>IF(OR($B610="",$D610=""),"",ROUND(N($D610)*IFERROR(INDEX(Items!$G:$G,MATCH($B610,Items!$A:$A,0)),0),2))</f>
        <v/>
      </c>
    </row>
    <row r="611" spans="1:8" x14ac:dyDescent="0.3">
      <c r="A611" s="15"/>
      <c r="B611" s="13"/>
      <c r="C611" s="13"/>
      <c r="D611" s="13"/>
      <c r="E611" s="13"/>
      <c r="F611" s="13"/>
      <c r="G611" s="16" t="str">
        <f>IF($B611="","",IFERROR(INDEX(Items!$C:$C,MATCH($B611,Items!$A:$A,0))&amp;"",""))</f>
        <v/>
      </c>
      <c r="H611" s="17" t="str">
        <f>IF(OR($B611="",$D611=""),"",ROUND(N($D611)*IFERROR(INDEX(Items!$G:$G,MATCH($B611,Items!$A:$A,0)),0),2))</f>
        <v/>
      </c>
    </row>
    <row r="612" spans="1:8" x14ac:dyDescent="0.3">
      <c r="A612" s="15"/>
      <c r="B612" s="13"/>
      <c r="C612" s="13"/>
      <c r="D612" s="13"/>
      <c r="E612" s="13"/>
      <c r="F612" s="13"/>
      <c r="G612" s="16" t="str">
        <f>IF($B612="","",IFERROR(INDEX(Items!$C:$C,MATCH($B612,Items!$A:$A,0))&amp;"",""))</f>
        <v/>
      </c>
      <c r="H612" s="17" t="str">
        <f>IF(OR($B612="",$D612=""),"",ROUND(N($D612)*IFERROR(INDEX(Items!$G:$G,MATCH($B612,Items!$A:$A,0)),0),2))</f>
        <v/>
      </c>
    </row>
    <row r="613" spans="1:8" x14ac:dyDescent="0.3">
      <c r="A613" s="15"/>
      <c r="B613" s="13"/>
      <c r="C613" s="13"/>
      <c r="D613" s="13"/>
      <c r="E613" s="13"/>
      <c r="F613" s="13"/>
      <c r="G613" s="16" t="str">
        <f>IF($B613="","",IFERROR(INDEX(Items!$C:$C,MATCH($B613,Items!$A:$A,0))&amp;"",""))</f>
        <v/>
      </c>
      <c r="H613" s="17" t="str">
        <f>IF(OR($B613="",$D613=""),"",ROUND(N($D613)*IFERROR(INDEX(Items!$G:$G,MATCH($B613,Items!$A:$A,0)),0),2))</f>
        <v/>
      </c>
    </row>
    <row r="614" spans="1:8" x14ac:dyDescent="0.3">
      <c r="A614" s="15"/>
      <c r="B614" s="13"/>
      <c r="C614" s="13"/>
      <c r="D614" s="13"/>
      <c r="E614" s="13"/>
      <c r="F614" s="13"/>
      <c r="G614" s="16" t="str">
        <f>IF($B614="","",IFERROR(INDEX(Items!$C:$C,MATCH($B614,Items!$A:$A,0))&amp;"",""))</f>
        <v/>
      </c>
      <c r="H614" s="17" t="str">
        <f>IF(OR($B614="",$D614=""),"",ROUND(N($D614)*IFERROR(INDEX(Items!$G:$G,MATCH($B614,Items!$A:$A,0)),0),2))</f>
        <v/>
      </c>
    </row>
    <row r="615" spans="1:8" x14ac:dyDescent="0.3">
      <c r="A615" s="15"/>
      <c r="B615" s="13"/>
      <c r="C615" s="13"/>
      <c r="D615" s="13"/>
      <c r="E615" s="13"/>
      <c r="F615" s="13"/>
      <c r="G615" s="16" t="str">
        <f>IF($B615="","",IFERROR(INDEX(Items!$C:$C,MATCH($B615,Items!$A:$A,0))&amp;"",""))</f>
        <v/>
      </c>
      <c r="H615" s="17" t="str">
        <f>IF(OR($B615="",$D615=""),"",ROUND(N($D615)*IFERROR(INDEX(Items!$G:$G,MATCH($B615,Items!$A:$A,0)),0),2))</f>
        <v/>
      </c>
    </row>
    <row r="616" spans="1:8" x14ac:dyDescent="0.3">
      <c r="A616" s="15"/>
      <c r="B616" s="13"/>
      <c r="C616" s="13"/>
      <c r="D616" s="13"/>
      <c r="E616" s="13"/>
      <c r="F616" s="13"/>
      <c r="G616" s="16" t="str">
        <f>IF($B616="","",IFERROR(INDEX(Items!$C:$C,MATCH($B616,Items!$A:$A,0))&amp;"",""))</f>
        <v/>
      </c>
      <c r="H616" s="17" t="str">
        <f>IF(OR($B616="",$D616=""),"",ROUND(N($D616)*IFERROR(INDEX(Items!$G:$G,MATCH($B616,Items!$A:$A,0)),0),2))</f>
        <v/>
      </c>
    </row>
    <row r="617" spans="1:8" x14ac:dyDescent="0.3">
      <c r="A617" s="15"/>
      <c r="B617" s="13"/>
      <c r="C617" s="13"/>
      <c r="D617" s="13"/>
      <c r="E617" s="13"/>
      <c r="F617" s="13"/>
      <c r="G617" s="16" t="str">
        <f>IF($B617="","",IFERROR(INDEX(Items!$C:$C,MATCH($B617,Items!$A:$A,0))&amp;"",""))</f>
        <v/>
      </c>
      <c r="H617" s="17" t="str">
        <f>IF(OR($B617="",$D617=""),"",ROUND(N($D617)*IFERROR(INDEX(Items!$G:$G,MATCH($B617,Items!$A:$A,0)),0),2))</f>
        <v/>
      </c>
    </row>
    <row r="618" spans="1:8" x14ac:dyDescent="0.3">
      <c r="A618" s="15"/>
      <c r="B618" s="13"/>
      <c r="C618" s="13"/>
      <c r="D618" s="13"/>
      <c r="E618" s="13"/>
      <c r="F618" s="13"/>
      <c r="G618" s="16" t="str">
        <f>IF($B618="","",IFERROR(INDEX(Items!$C:$C,MATCH($B618,Items!$A:$A,0))&amp;"",""))</f>
        <v/>
      </c>
      <c r="H618" s="17" t="str">
        <f>IF(OR($B618="",$D618=""),"",ROUND(N($D618)*IFERROR(INDEX(Items!$G:$G,MATCH($B618,Items!$A:$A,0)),0),2))</f>
        <v/>
      </c>
    </row>
    <row r="619" spans="1:8" x14ac:dyDescent="0.3">
      <c r="A619" s="15"/>
      <c r="B619" s="13"/>
      <c r="C619" s="13"/>
      <c r="D619" s="13"/>
      <c r="E619" s="13"/>
      <c r="F619" s="13"/>
      <c r="G619" s="16" t="str">
        <f>IF($B619="","",IFERROR(INDEX(Items!$C:$C,MATCH($B619,Items!$A:$A,0))&amp;"",""))</f>
        <v/>
      </c>
      <c r="H619" s="17" t="str">
        <f>IF(OR($B619="",$D619=""),"",ROUND(N($D619)*IFERROR(INDEX(Items!$G:$G,MATCH($B619,Items!$A:$A,0)),0),2))</f>
        <v/>
      </c>
    </row>
    <row r="620" spans="1:8" x14ac:dyDescent="0.3">
      <c r="A620" s="15"/>
      <c r="B620" s="13"/>
      <c r="C620" s="13"/>
      <c r="D620" s="13"/>
      <c r="E620" s="13"/>
      <c r="F620" s="13"/>
      <c r="G620" s="16" t="str">
        <f>IF($B620="","",IFERROR(INDEX(Items!$C:$C,MATCH($B620,Items!$A:$A,0))&amp;"",""))</f>
        <v/>
      </c>
      <c r="H620" s="17" t="str">
        <f>IF(OR($B620="",$D620=""),"",ROUND(N($D620)*IFERROR(INDEX(Items!$G:$G,MATCH($B620,Items!$A:$A,0)),0),2))</f>
        <v/>
      </c>
    </row>
    <row r="621" spans="1:8" x14ac:dyDescent="0.3">
      <c r="A621" s="15"/>
      <c r="B621" s="13"/>
      <c r="C621" s="13"/>
      <c r="D621" s="13"/>
      <c r="E621" s="13"/>
      <c r="F621" s="13"/>
      <c r="G621" s="16" t="str">
        <f>IF($B621="","",IFERROR(INDEX(Items!$C:$C,MATCH($B621,Items!$A:$A,0))&amp;"",""))</f>
        <v/>
      </c>
      <c r="H621" s="17" t="str">
        <f>IF(OR($B621="",$D621=""),"",ROUND(N($D621)*IFERROR(INDEX(Items!$G:$G,MATCH($B621,Items!$A:$A,0)),0),2))</f>
        <v/>
      </c>
    </row>
    <row r="622" spans="1:8" x14ac:dyDescent="0.3">
      <c r="A622" s="15"/>
      <c r="B622" s="13"/>
      <c r="C622" s="13"/>
      <c r="D622" s="13"/>
      <c r="E622" s="13"/>
      <c r="F622" s="13"/>
      <c r="G622" s="16" t="str">
        <f>IF($B622="","",IFERROR(INDEX(Items!$C:$C,MATCH($B622,Items!$A:$A,0))&amp;"",""))</f>
        <v/>
      </c>
      <c r="H622" s="17" t="str">
        <f>IF(OR($B622="",$D622=""),"",ROUND(N($D622)*IFERROR(INDEX(Items!$G:$G,MATCH($B622,Items!$A:$A,0)),0),2))</f>
        <v/>
      </c>
    </row>
    <row r="623" spans="1:8" x14ac:dyDescent="0.3">
      <c r="A623" s="15"/>
      <c r="B623" s="13"/>
      <c r="C623" s="13"/>
      <c r="D623" s="13"/>
      <c r="E623" s="13"/>
      <c r="F623" s="13"/>
      <c r="G623" s="16" t="str">
        <f>IF($B623="","",IFERROR(INDEX(Items!$C:$C,MATCH($B623,Items!$A:$A,0))&amp;"",""))</f>
        <v/>
      </c>
      <c r="H623" s="17" t="str">
        <f>IF(OR($B623="",$D623=""),"",ROUND(N($D623)*IFERROR(INDEX(Items!$G:$G,MATCH($B623,Items!$A:$A,0)),0),2))</f>
        <v/>
      </c>
    </row>
    <row r="624" spans="1:8" x14ac:dyDescent="0.3">
      <c r="A624" s="15"/>
      <c r="B624" s="13"/>
      <c r="C624" s="13"/>
      <c r="D624" s="13"/>
      <c r="E624" s="13"/>
      <c r="F624" s="13"/>
      <c r="G624" s="16" t="str">
        <f>IF($B624="","",IFERROR(INDEX(Items!$C:$C,MATCH($B624,Items!$A:$A,0))&amp;"",""))</f>
        <v/>
      </c>
      <c r="H624" s="17" t="str">
        <f>IF(OR($B624="",$D624=""),"",ROUND(N($D624)*IFERROR(INDEX(Items!$G:$G,MATCH($B624,Items!$A:$A,0)),0),2))</f>
        <v/>
      </c>
    </row>
    <row r="625" spans="1:8" x14ac:dyDescent="0.3">
      <c r="A625" s="15"/>
      <c r="B625" s="13"/>
      <c r="C625" s="13"/>
      <c r="D625" s="13"/>
      <c r="E625" s="13"/>
      <c r="F625" s="13"/>
      <c r="G625" s="16" t="str">
        <f>IF($B625="","",IFERROR(INDEX(Items!$C:$C,MATCH($B625,Items!$A:$A,0))&amp;"",""))</f>
        <v/>
      </c>
      <c r="H625" s="17" t="str">
        <f>IF(OR($B625="",$D625=""),"",ROUND(N($D625)*IFERROR(INDEX(Items!$G:$G,MATCH($B625,Items!$A:$A,0)),0),2))</f>
        <v/>
      </c>
    </row>
    <row r="626" spans="1:8" x14ac:dyDescent="0.3">
      <c r="A626" s="15"/>
      <c r="B626" s="13"/>
      <c r="C626" s="13"/>
      <c r="D626" s="13"/>
      <c r="E626" s="13"/>
      <c r="F626" s="13"/>
      <c r="G626" s="16" t="str">
        <f>IF($B626="","",IFERROR(INDEX(Items!$C:$C,MATCH($B626,Items!$A:$A,0))&amp;"",""))</f>
        <v/>
      </c>
      <c r="H626" s="17" t="str">
        <f>IF(OR($B626="",$D626=""),"",ROUND(N($D626)*IFERROR(INDEX(Items!$G:$G,MATCH($B626,Items!$A:$A,0)),0),2))</f>
        <v/>
      </c>
    </row>
    <row r="627" spans="1:8" x14ac:dyDescent="0.3">
      <c r="A627" s="15"/>
      <c r="B627" s="13"/>
      <c r="C627" s="13"/>
      <c r="D627" s="13"/>
      <c r="E627" s="13"/>
      <c r="F627" s="13"/>
      <c r="G627" s="16" t="str">
        <f>IF($B627="","",IFERROR(INDEX(Items!$C:$C,MATCH($B627,Items!$A:$A,0))&amp;"",""))</f>
        <v/>
      </c>
      <c r="H627" s="17" t="str">
        <f>IF(OR($B627="",$D627=""),"",ROUND(N($D627)*IFERROR(INDEX(Items!$G:$G,MATCH($B627,Items!$A:$A,0)),0),2))</f>
        <v/>
      </c>
    </row>
    <row r="628" spans="1:8" x14ac:dyDescent="0.3">
      <c r="A628" s="15"/>
      <c r="B628" s="13"/>
      <c r="C628" s="13"/>
      <c r="D628" s="13"/>
      <c r="E628" s="13"/>
      <c r="F628" s="13"/>
      <c r="G628" s="16" t="str">
        <f>IF($B628="","",IFERROR(INDEX(Items!$C:$C,MATCH($B628,Items!$A:$A,0))&amp;"",""))</f>
        <v/>
      </c>
      <c r="H628" s="17" t="str">
        <f>IF(OR($B628="",$D628=""),"",ROUND(N($D628)*IFERROR(INDEX(Items!$G:$G,MATCH($B628,Items!$A:$A,0)),0),2))</f>
        <v/>
      </c>
    </row>
    <row r="629" spans="1:8" x14ac:dyDescent="0.3">
      <c r="A629" s="15"/>
      <c r="B629" s="13"/>
      <c r="C629" s="13"/>
      <c r="D629" s="13"/>
      <c r="E629" s="13"/>
      <c r="F629" s="13"/>
      <c r="G629" s="16" t="str">
        <f>IF($B629="","",IFERROR(INDEX(Items!$C:$C,MATCH($B629,Items!$A:$A,0))&amp;"",""))</f>
        <v/>
      </c>
      <c r="H629" s="17" t="str">
        <f>IF(OR($B629="",$D629=""),"",ROUND(N($D629)*IFERROR(INDEX(Items!$G:$G,MATCH($B629,Items!$A:$A,0)),0),2))</f>
        <v/>
      </c>
    </row>
    <row r="630" spans="1:8" x14ac:dyDescent="0.3">
      <c r="A630" s="15"/>
      <c r="B630" s="13"/>
      <c r="C630" s="13"/>
      <c r="D630" s="13"/>
      <c r="E630" s="13"/>
      <c r="F630" s="13"/>
      <c r="G630" s="16" t="str">
        <f>IF($B630="","",IFERROR(INDEX(Items!$C:$C,MATCH($B630,Items!$A:$A,0))&amp;"",""))</f>
        <v/>
      </c>
      <c r="H630" s="17" t="str">
        <f>IF(OR($B630="",$D630=""),"",ROUND(N($D630)*IFERROR(INDEX(Items!$G:$G,MATCH($B630,Items!$A:$A,0)),0),2))</f>
        <v/>
      </c>
    </row>
    <row r="631" spans="1:8" x14ac:dyDescent="0.3">
      <c r="A631" s="15"/>
      <c r="B631" s="13"/>
      <c r="C631" s="13"/>
      <c r="D631" s="13"/>
      <c r="E631" s="13"/>
      <c r="F631" s="13"/>
      <c r="G631" s="16" t="str">
        <f>IF($B631="","",IFERROR(INDEX(Items!$C:$C,MATCH($B631,Items!$A:$A,0))&amp;"",""))</f>
        <v/>
      </c>
      <c r="H631" s="17" t="str">
        <f>IF(OR($B631="",$D631=""),"",ROUND(N($D631)*IFERROR(INDEX(Items!$G:$G,MATCH($B631,Items!$A:$A,0)),0),2))</f>
        <v/>
      </c>
    </row>
    <row r="632" spans="1:8" x14ac:dyDescent="0.3">
      <c r="A632" s="15"/>
      <c r="B632" s="13"/>
      <c r="C632" s="13"/>
      <c r="D632" s="13"/>
      <c r="E632" s="13"/>
      <c r="F632" s="13"/>
      <c r="G632" s="16" t="str">
        <f>IF($B632="","",IFERROR(INDEX(Items!$C:$C,MATCH($B632,Items!$A:$A,0))&amp;"",""))</f>
        <v/>
      </c>
      <c r="H632" s="17" t="str">
        <f>IF(OR($B632="",$D632=""),"",ROUND(N($D632)*IFERROR(INDEX(Items!$G:$G,MATCH($B632,Items!$A:$A,0)),0),2))</f>
        <v/>
      </c>
    </row>
    <row r="633" spans="1:8" x14ac:dyDescent="0.3">
      <c r="A633" s="15"/>
      <c r="B633" s="13"/>
      <c r="C633" s="13"/>
      <c r="D633" s="13"/>
      <c r="E633" s="13"/>
      <c r="F633" s="13"/>
      <c r="G633" s="16" t="str">
        <f>IF($B633="","",IFERROR(INDEX(Items!$C:$C,MATCH($B633,Items!$A:$A,0))&amp;"",""))</f>
        <v/>
      </c>
      <c r="H633" s="17" t="str">
        <f>IF(OR($B633="",$D633=""),"",ROUND(N($D633)*IFERROR(INDEX(Items!$G:$G,MATCH($B633,Items!$A:$A,0)),0),2))</f>
        <v/>
      </c>
    </row>
    <row r="634" spans="1:8" x14ac:dyDescent="0.3">
      <c r="A634" s="15"/>
      <c r="B634" s="13"/>
      <c r="C634" s="13"/>
      <c r="D634" s="13"/>
      <c r="E634" s="13"/>
      <c r="F634" s="13"/>
      <c r="G634" s="16" t="str">
        <f>IF($B634="","",IFERROR(INDEX(Items!$C:$C,MATCH($B634,Items!$A:$A,0))&amp;"",""))</f>
        <v/>
      </c>
      <c r="H634" s="17" t="str">
        <f>IF(OR($B634="",$D634=""),"",ROUND(N($D634)*IFERROR(INDEX(Items!$G:$G,MATCH($B634,Items!$A:$A,0)),0),2))</f>
        <v/>
      </c>
    </row>
    <row r="635" spans="1:8" x14ac:dyDescent="0.3">
      <c r="A635" s="15"/>
      <c r="B635" s="13"/>
      <c r="C635" s="13"/>
      <c r="D635" s="13"/>
      <c r="E635" s="13"/>
      <c r="F635" s="13"/>
      <c r="G635" s="16" t="str">
        <f>IF($B635="","",IFERROR(INDEX(Items!$C:$C,MATCH($B635,Items!$A:$A,0))&amp;"",""))</f>
        <v/>
      </c>
      <c r="H635" s="17" t="str">
        <f>IF(OR($B635="",$D635=""),"",ROUND(N($D635)*IFERROR(INDEX(Items!$G:$G,MATCH($B635,Items!$A:$A,0)),0),2))</f>
        <v/>
      </c>
    </row>
    <row r="636" spans="1:8" x14ac:dyDescent="0.3">
      <c r="A636" s="15"/>
      <c r="B636" s="13"/>
      <c r="C636" s="13"/>
      <c r="D636" s="13"/>
      <c r="E636" s="13"/>
      <c r="F636" s="13"/>
      <c r="G636" s="16" t="str">
        <f>IF($B636="","",IFERROR(INDEX(Items!$C:$C,MATCH($B636,Items!$A:$A,0))&amp;"",""))</f>
        <v/>
      </c>
      <c r="H636" s="17" t="str">
        <f>IF(OR($B636="",$D636=""),"",ROUND(N($D636)*IFERROR(INDEX(Items!$G:$G,MATCH($B636,Items!$A:$A,0)),0),2))</f>
        <v/>
      </c>
    </row>
    <row r="637" spans="1:8" x14ac:dyDescent="0.3">
      <c r="A637" s="15"/>
      <c r="B637" s="13"/>
      <c r="C637" s="13"/>
      <c r="D637" s="13"/>
      <c r="E637" s="13"/>
      <c r="F637" s="13"/>
      <c r="G637" s="16" t="str">
        <f>IF($B637="","",IFERROR(INDEX(Items!$C:$C,MATCH($B637,Items!$A:$A,0))&amp;"",""))</f>
        <v/>
      </c>
      <c r="H637" s="17" t="str">
        <f>IF(OR($B637="",$D637=""),"",ROUND(N($D637)*IFERROR(INDEX(Items!$G:$G,MATCH($B637,Items!$A:$A,0)),0),2))</f>
        <v/>
      </c>
    </row>
    <row r="638" spans="1:8" x14ac:dyDescent="0.3">
      <c r="A638" s="15"/>
      <c r="B638" s="13"/>
      <c r="C638" s="13"/>
      <c r="D638" s="13"/>
      <c r="E638" s="13"/>
      <c r="F638" s="13"/>
      <c r="G638" s="16" t="str">
        <f>IF($B638="","",IFERROR(INDEX(Items!$C:$C,MATCH($B638,Items!$A:$A,0))&amp;"",""))</f>
        <v/>
      </c>
      <c r="H638" s="17" t="str">
        <f>IF(OR($B638="",$D638=""),"",ROUND(N($D638)*IFERROR(INDEX(Items!$G:$G,MATCH($B638,Items!$A:$A,0)),0),2))</f>
        <v/>
      </c>
    </row>
    <row r="639" spans="1:8" x14ac:dyDescent="0.3">
      <c r="A639" s="15"/>
      <c r="B639" s="13"/>
      <c r="C639" s="13"/>
      <c r="D639" s="13"/>
      <c r="E639" s="13"/>
      <c r="F639" s="13"/>
      <c r="G639" s="16" t="str">
        <f>IF($B639="","",IFERROR(INDEX(Items!$C:$C,MATCH($B639,Items!$A:$A,0))&amp;"",""))</f>
        <v/>
      </c>
      <c r="H639" s="17" t="str">
        <f>IF(OR($B639="",$D639=""),"",ROUND(N($D639)*IFERROR(INDEX(Items!$G:$G,MATCH($B639,Items!$A:$A,0)),0),2))</f>
        <v/>
      </c>
    </row>
    <row r="640" spans="1:8" x14ac:dyDescent="0.3">
      <c r="A640" s="15"/>
      <c r="B640" s="13"/>
      <c r="C640" s="13"/>
      <c r="D640" s="13"/>
      <c r="E640" s="13"/>
      <c r="F640" s="13"/>
      <c r="G640" s="16" t="str">
        <f>IF($B640="","",IFERROR(INDEX(Items!$C:$C,MATCH($B640,Items!$A:$A,0))&amp;"",""))</f>
        <v/>
      </c>
      <c r="H640" s="17" t="str">
        <f>IF(OR($B640="",$D640=""),"",ROUND(N($D640)*IFERROR(INDEX(Items!$G:$G,MATCH($B640,Items!$A:$A,0)),0),2))</f>
        <v/>
      </c>
    </row>
    <row r="641" spans="1:8" x14ac:dyDescent="0.3">
      <c r="A641" s="15"/>
      <c r="B641" s="13"/>
      <c r="C641" s="13"/>
      <c r="D641" s="13"/>
      <c r="E641" s="13"/>
      <c r="F641" s="13"/>
      <c r="G641" s="16" t="str">
        <f>IF($B641="","",IFERROR(INDEX(Items!$C:$C,MATCH($B641,Items!$A:$A,0))&amp;"",""))</f>
        <v/>
      </c>
      <c r="H641" s="17" t="str">
        <f>IF(OR($B641="",$D641=""),"",ROUND(N($D641)*IFERROR(INDEX(Items!$G:$G,MATCH($B641,Items!$A:$A,0)),0),2))</f>
        <v/>
      </c>
    </row>
    <row r="642" spans="1:8" x14ac:dyDescent="0.3">
      <c r="A642" s="15"/>
      <c r="B642" s="13"/>
      <c r="C642" s="13"/>
      <c r="D642" s="13"/>
      <c r="E642" s="13"/>
      <c r="F642" s="13"/>
      <c r="G642" s="16" t="str">
        <f>IF($B642="","",IFERROR(INDEX(Items!$C:$C,MATCH($B642,Items!$A:$A,0))&amp;"",""))</f>
        <v/>
      </c>
      <c r="H642" s="17" t="str">
        <f>IF(OR($B642="",$D642=""),"",ROUND(N($D642)*IFERROR(INDEX(Items!$G:$G,MATCH($B642,Items!$A:$A,0)),0),2))</f>
        <v/>
      </c>
    </row>
    <row r="643" spans="1:8" x14ac:dyDescent="0.3">
      <c r="A643" s="15"/>
      <c r="B643" s="13"/>
      <c r="C643" s="13"/>
      <c r="D643" s="13"/>
      <c r="E643" s="13"/>
      <c r="F643" s="13"/>
      <c r="G643" s="16" t="str">
        <f>IF($B643="","",IFERROR(INDEX(Items!$C:$C,MATCH($B643,Items!$A:$A,0))&amp;"",""))</f>
        <v/>
      </c>
      <c r="H643" s="17" t="str">
        <f>IF(OR($B643="",$D643=""),"",ROUND(N($D643)*IFERROR(INDEX(Items!$G:$G,MATCH($B643,Items!$A:$A,0)),0),2))</f>
        <v/>
      </c>
    </row>
    <row r="644" spans="1:8" x14ac:dyDescent="0.3">
      <c r="A644" s="15"/>
      <c r="B644" s="13"/>
      <c r="C644" s="13"/>
      <c r="D644" s="13"/>
      <c r="E644" s="13"/>
      <c r="F644" s="13"/>
      <c r="G644" s="16" t="str">
        <f>IF($B644="","",IFERROR(INDEX(Items!$C:$C,MATCH($B644,Items!$A:$A,0))&amp;"",""))</f>
        <v/>
      </c>
      <c r="H644" s="17" t="str">
        <f>IF(OR($B644="",$D644=""),"",ROUND(N($D644)*IFERROR(INDEX(Items!$G:$G,MATCH($B644,Items!$A:$A,0)),0),2))</f>
        <v/>
      </c>
    </row>
    <row r="645" spans="1:8" x14ac:dyDescent="0.3">
      <c r="A645" s="15"/>
      <c r="B645" s="13"/>
      <c r="C645" s="13"/>
      <c r="D645" s="13"/>
      <c r="E645" s="13"/>
      <c r="F645" s="13"/>
      <c r="G645" s="16" t="str">
        <f>IF($B645="","",IFERROR(INDEX(Items!$C:$C,MATCH($B645,Items!$A:$A,0))&amp;"",""))</f>
        <v/>
      </c>
      <c r="H645" s="17" t="str">
        <f>IF(OR($B645="",$D645=""),"",ROUND(N($D645)*IFERROR(INDEX(Items!$G:$G,MATCH($B645,Items!$A:$A,0)),0),2))</f>
        <v/>
      </c>
    </row>
    <row r="646" spans="1:8" x14ac:dyDescent="0.3">
      <c r="A646" s="15"/>
      <c r="B646" s="13"/>
      <c r="C646" s="13"/>
      <c r="D646" s="13"/>
      <c r="E646" s="13"/>
      <c r="F646" s="13"/>
      <c r="G646" s="16" t="str">
        <f>IF($B646="","",IFERROR(INDEX(Items!$C:$C,MATCH($B646,Items!$A:$A,0))&amp;"",""))</f>
        <v/>
      </c>
      <c r="H646" s="17" t="str">
        <f>IF(OR($B646="",$D646=""),"",ROUND(N($D646)*IFERROR(INDEX(Items!$G:$G,MATCH($B646,Items!$A:$A,0)),0),2))</f>
        <v/>
      </c>
    </row>
    <row r="647" spans="1:8" x14ac:dyDescent="0.3">
      <c r="A647" s="15"/>
      <c r="B647" s="13"/>
      <c r="C647" s="13"/>
      <c r="D647" s="13"/>
      <c r="E647" s="13"/>
      <c r="F647" s="13"/>
      <c r="G647" s="16" t="str">
        <f>IF($B647="","",IFERROR(INDEX(Items!$C:$C,MATCH($B647,Items!$A:$A,0))&amp;"",""))</f>
        <v/>
      </c>
      <c r="H647" s="17" t="str">
        <f>IF(OR($B647="",$D647=""),"",ROUND(N($D647)*IFERROR(INDEX(Items!$G:$G,MATCH($B647,Items!$A:$A,0)),0),2))</f>
        <v/>
      </c>
    </row>
    <row r="648" spans="1:8" x14ac:dyDescent="0.3">
      <c r="A648" s="15"/>
      <c r="B648" s="13"/>
      <c r="C648" s="13"/>
      <c r="D648" s="13"/>
      <c r="E648" s="13"/>
      <c r="F648" s="13"/>
      <c r="G648" s="16" t="str">
        <f>IF($B648="","",IFERROR(INDEX(Items!$C:$C,MATCH($B648,Items!$A:$A,0))&amp;"",""))</f>
        <v/>
      </c>
      <c r="H648" s="17" t="str">
        <f>IF(OR($B648="",$D648=""),"",ROUND(N($D648)*IFERROR(INDEX(Items!$G:$G,MATCH($B648,Items!$A:$A,0)),0),2))</f>
        <v/>
      </c>
    </row>
    <row r="649" spans="1:8" x14ac:dyDescent="0.3">
      <c r="A649" s="15"/>
      <c r="B649" s="13"/>
      <c r="C649" s="13"/>
      <c r="D649" s="13"/>
      <c r="E649" s="13"/>
      <c r="F649" s="13"/>
      <c r="G649" s="16" t="str">
        <f>IF($B649="","",IFERROR(INDEX(Items!$C:$C,MATCH($B649,Items!$A:$A,0))&amp;"",""))</f>
        <v/>
      </c>
      <c r="H649" s="17" t="str">
        <f>IF(OR($B649="",$D649=""),"",ROUND(N($D649)*IFERROR(INDEX(Items!$G:$G,MATCH($B649,Items!$A:$A,0)),0),2))</f>
        <v/>
      </c>
    </row>
    <row r="650" spans="1:8" x14ac:dyDescent="0.3">
      <c r="A650" s="15"/>
      <c r="B650" s="13"/>
      <c r="C650" s="13"/>
      <c r="D650" s="13"/>
      <c r="E650" s="13"/>
      <c r="F650" s="13"/>
      <c r="G650" s="16" t="str">
        <f>IF($B650="","",IFERROR(INDEX(Items!$C:$C,MATCH($B650,Items!$A:$A,0))&amp;"",""))</f>
        <v/>
      </c>
      <c r="H650" s="17" t="str">
        <f>IF(OR($B650="",$D650=""),"",ROUND(N($D650)*IFERROR(INDEX(Items!$G:$G,MATCH($B650,Items!$A:$A,0)),0),2))</f>
        <v/>
      </c>
    </row>
    <row r="651" spans="1:8" x14ac:dyDescent="0.3">
      <c r="A651" s="15"/>
      <c r="B651" s="13"/>
      <c r="C651" s="13"/>
      <c r="D651" s="13"/>
      <c r="E651" s="13"/>
      <c r="F651" s="13"/>
      <c r="G651" s="16" t="str">
        <f>IF($B651="","",IFERROR(INDEX(Items!$C:$C,MATCH($B651,Items!$A:$A,0))&amp;"",""))</f>
        <v/>
      </c>
      <c r="H651" s="17" t="str">
        <f>IF(OR($B651="",$D651=""),"",ROUND(N($D651)*IFERROR(INDEX(Items!$G:$G,MATCH($B651,Items!$A:$A,0)),0),2))</f>
        <v/>
      </c>
    </row>
    <row r="652" spans="1:8" x14ac:dyDescent="0.3">
      <c r="A652" s="15"/>
      <c r="B652" s="13"/>
      <c r="C652" s="13"/>
      <c r="D652" s="13"/>
      <c r="E652" s="13"/>
      <c r="F652" s="13"/>
      <c r="G652" s="16" t="str">
        <f>IF($B652="","",IFERROR(INDEX(Items!$C:$C,MATCH($B652,Items!$A:$A,0))&amp;"",""))</f>
        <v/>
      </c>
      <c r="H652" s="17" t="str">
        <f>IF(OR($B652="",$D652=""),"",ROUND(N($D652)*IFERROR(INDEX(Items!$G:$G,MATCH($B652,Items!$A:$A,0)),0),2))</f>
        <v/>
      </c>
    </row>
    <row r="653" spans="1:8" x14ac:dyDescent="0.3">
      <c r="A653" s="15"/>
      <c r="B653" s="13"/>
      <c r="C653" s="13"/>
      <c r="D653" s="13"/>
      <c r="E653" s="13"/>
      <c r="F653" s="13"/>
      <c r="G653" s="16" t="str">
        <f>IF($B653="","",IFERROR(INDEX(Items!$C:$C,MATCH($B653,Items!$A:$A,0))&amp;"",""))</f>
        <v/>
      </c>
      <c r="H653" s="17" t="str">
        <f>IF(OR($B653="",$D653=""),"",ROUND(N($D653)*IFERROR(INDEX(Items!$G:$G,MATCH($B653,Items!$A:$A,0)),0),2))</f>
        <v/>
      </c>
    </row>
    <row r="654" spans="1:8" x14ac:dyDescent="0.3">
      <c r="A654" s="15"/>
      <c r="B654" s="13"/>
      <c r="C654" s="13"/>
      <c r="D654" s="13"/>
      <c r="E654" s="13"/>
      <c r="F654" s="13"/>
      <c r="G654" s="16" t="str">
        <f>IF($B654="","",IFERROR(INDEX(Items!$C:$C,MATCH($B654,Items!$A:$A,0))&amp;"",""))</f>
        <v/>
      </c>
      <c r="H654" s="17" t="str">
        <f>IF(OR($B654="",$D654=""),"",ROUND(N($D654)*IFERROR(INDEX(Items!$G:$G,MATCH($B654,Items!$A:$A,0)),0),2))</f>
        <v/>
      </c>
    </row>
    <row r="655" spans="1:8" x14ac:dyDescent="0.3">
      <c r="A655" s="15"/>
      <c r="B655" s="13"/>
      <c r="C655" s="13"/>
      <c r="D655" s="13"/>
      <c r="E655" s="13"/>
      <c r="F655" s="13"/>
      <c r="G655" s="16" t="str">
        <f>IF($B655="","",IFERROR(INDEX(Items!$C:$C,MATCH($B655,Items!$A:$A,0))&amp;"",""))</f>
        <v/>
      </c>
      <c r="H655" s="17" t="str">
        <f>IF(OR($B655="",$D655=""),"",ROUND(N($D655)*IFERROR(INDEX(Items!$G:$G,MATCH($B655,Items!$A:$A,0)),0),2))</f>
        <v/>
      </c>
    </row>
    <row r="656" spans="1:8" x14ac:dyDescent="0.3">
      <c r="A656" s="15"/>
      <c r="B656" s="13"/>
      <c r="C656" s="13"/>
      <c r="D656" s="13"/>
      <c r="E656" s="13"/>
      <c r="F656" s="13"/>
      <c r="G656" s="16" t="str">
        <f>IF($B656="","",IFERROR(INDEX(Items!$C:$C,MATCH($B656,Items!$A:$A,0))&amp;"",""))</f>
        <v/>
      </c>
      <c r="H656" s="17" t="str">
        <f>IF(OR($B656="",$D656=""),"",ROUND(N($D656)*IFERROR(INDEX(Items!$G:$G,MATCH($B656,Items!$A:$A,0)),0),2))</f>
        <v/>
      </c>
    </row>
    <row r="657" spans="1:8" x14ac:dyDescent="0.3">
      <c r="A657" s="15"/>
      <c r="B657" s="13"/>
      <c r="C657" s="13"/>
      <c r="D657" s="13"/>
      <c r="E657" s="13"/>
      <c r="F657" s="13"/>
      <c r="G657" s="16" t="str">
        <f>IF($B657="","",IFERROR(INDEX(Items!$C:$C,MATCH($B657,Items!$A:$A,0))&amp;"",""))</f>
        <v/>
      </c>
      <c r="H657" s="17" t="str">
        <f>IF(OR($B657="",$D657=""),"",ROUND(N($D657)*IFERROR(INDEX(Items!$G:$G,MATCH($B657,Items!$A:$A,0)),0),2))</f>
        <v/>
      </c>
    </row>
    <row r="658" spans="1:8" x14ac:dyDescent="0.3">
      <c r="A658" s="15"/>
      <c r="B658" s="13"/>
      <c r="C658" s="13"/>
      <c r="D658" s="13"/>
      <c r="E658" s="13"/>
      <c r="F658" s="13"/>
      <c r="G658" s="16" t="str">
        <f>IF($B658="","",IFERROR(INDEX(Items!$C:$C,MATCH($B658,Items!$A:$A,0))&amp;"",""))</f>
        <v/>
      </c>
      <c r="H658" s="17" t="str">
        <f>IF(OR($B658="",$D658=""),"",ROUND(N($D658)*IFERROR(INDEX(Items!$G:$G,MATCH($B658,Items!$A:$A,0)),0),2))</f>
        <v/>
      </c>
    </row>
    <row r="659" spans="1:8" x14ac:dyDescent="0.3">
      <c r="A659" s="15"/>
      <c r="B659" s="13"/>
      <c r="C659" s="13"/>
      <c r="D659" s="13"/>
      <c r="E659" s="13"/>
      <c r="F659" s="13"/>
      <c r="G659" s="16" t="str">
        <f>IF($B659="","",IFERROR(INDEX(Items!$C:$C,MATCH($B659,Items!$A:$A,0))&amp;"",""))</f>
        <v/>
      </c>
      <c r="H659" s="17" t="str">
        <f>IF(OR($B659="",$D659=""),"",ROUND(N($D659)*IFERROR(INDEX(Items!$G:$G,MATCH($B659,Items!$A:$A,0)),0),2))</f>
        <v/>
      </c>
    </row>
    <row r="660" spans="1:8" x14ac:dyDescent="0.3">
      <c r="A660" s="15"/>
      <c r="B660" s="13"/>
      <c r="C660" s="13"/>
      <c r="D660" s="13"/>
      <c r="E660" s="13"/>
      <c r="F660" s="13"/>
      <c r="G660" s="16" t="str">
        <f>IF($B660="","",IFERROR(INDEX(Items!$C:$C,MATCH($B660,Items!$A:$A,0))&amp;"",""))</f>
        <v/>
      </c>
      <c r="H660" s="17" t="str">
        <f>IF(OR($B660="",$D660=""),"",ROUND(N($D660)*IFERROR(INDEX(Items!$G:$G,MATCH($B660,Items!$A:$A,0)),0),2))</f>
        <v/>
      </c>
    </row>
    <row r="661" spans="1:8" x14ac:dyDescent="0.3">
      <c r="A661" s="15"/>
      <c r="B661" s="13"/>
      <c r="C661" s="13"/>
      <c r="D661" s="13"/>
      <c r="E661" s="13"/>
      <c r="F661" s="13"/>
      <c r="G661" s="16" t="str">
        <f>IF($B661="","",IFERROR(INDEX(Items!$C:$C,MATCH($B661,Items!$A:$A,0))&amp;"",""))</f>
        <v/>
      </c>
      <c r="H661" s="17" t="str">
        <f>IF(OR($B661="",$D661=""),"",ROUND(N($D661)*IFERROR(INDEX(Items!$G:$G,MATCH($B661,Items!$A:$A,0)),0),2))</f>
        <v/>
      </c>
    </row>
    <row r="662" spans="1:8" x14ac:dyDescent="0.3">
      <c r="A662" s="15"/>
      <c r="B662" s="13"/>
      <c r="C662" s="13"/>
      <c r="D662" s="13"/>
      <c r="E662" s="13"/>
      <c r="F662" s="13"/>
      <c r="G662" s="16" t="str">
        <f>IF($B662="","",IFERROR(INDEX(Items!$C:$C,MATCH($B662,Items!$A:$A,0))&amp;"",""))</f>
        <v/>
      </c>
      <c r="H662" s="17" t="str">
        <f>IF(OR($B662="",$D662=""),"",ROUND(N($D662)*IFERROR(INDEX(Items!$G:$G,MATCH($B662,Items!$A:$A,0)),0),2))</f>
        <v/>
      </c>
    </row>
    <row r="663" spans="1:8" x14ac:dyDescent="0.3">
      <c r="A663" s="15"/>
      <c r="B663" s="13"/>
      <c r="C663" s="13"/>
      <c r="D663" s="13"/>
      <c r="E663" s="13"/>
      <c r="F663" s="13"/>
      <c r="G663" s="16" t="str">
        <f>IF($B663="","",IFERROR(INDEX(Items!$C:$C,MATCH($B663,Items!$A:$A,0))&amp;"",""))</f>
        <v/>
      </c>
      <c r="H663" s="17" t="str">
        <f>IF(OR($B663="",$D663=""),"",ROUND(N($D663)*IFERROR(INDEX(Items!$G:$G,MATCH($B663,Items!$A:$A,0)),0),2))</f>
        <v/>
      </c>
    </row>
    <row r="664" spans="1:8" x14ac:dyDescent="0.3">
      <c r="A664" s="15"/>
      <c r="B664" s="13"/>
      <c r="C664" s="13"/>
      <c r="D664" s="13"/>
      <c r="E664" s="13"/>
      <c r="F664" s="13"/>
      <c r="G664" s="16" t="str">
        <f>IF($B664="","",IFERROR(INDEX(Items!$C:$C,MATCH($B664,Items!$A:$A,0))&amp;"",""))</f>
        <v/>
      </c>
      <c r="H664" s="17" t="str">
        <f>IF(OR($B664="",$D664=""),"",ROUND(N($D664)*IFERROR(INDEX(Items!$G:$G,MATCH($B664,Items!$A:$A,0)),0),2))</f>
        <v/>
      </c>
    </row>
    <row r="665" spans="1:8" x14ac:dyDescent="0.3">
      <c r="A665" s="15"/>
      <c r="B665" s="13"/>
      <c r="C665" s="13"/>
      <c r="D665" s="13"/>
      <c r="E665" s="13"/>
      <c r="F665" s="13"/>
      <c r="G665" s="16" t="str">
        <f>IF($B665="","",IFERROR(INDEX(Items!$C:$C,MATCH($B665,Items!$A:$A,0))&amp;"",""))</f>
        <v/>
      </c>
      <c r="H665" s="17" t="str">
        <f>IF(OR($B665="",$D665=""),"",ROUND(N($D665)*IFERROR(INDEX(Items!$G:$G,MATCH($B665,Items!$A:$A,0)),0),2))</f>
        <v/>
      </c>
    </row>
    <row r="666" spans="1:8" x14ac:dyDescent="0.3">
      <c r="A666" s="15"/>
      <c r="B666" s="13"/>
      <c r="C666" s="13"/>
      <c r="D666" s="13"/>
      <c r="E666" s="13"/>
      <c r="F666" s="13"/>
      <c r="G666" s="16" t="str">
        <f>IF($B666="","",IFERROR(INDEX(Items!$C:$C,MATCH($B666,Items!$A:$A,0))&amp;"",""))</f>
        <v/>
      </c>
      <c r="H666" s="17" t="str">
        <f>IF(OR($B666="",$D666=""),"",ROUND(N($D666)*IFERROR(INDEX(Items!$G:$G,MATCH($B666,Items!$A:$A,0)),0),2))</f>
        <v/>
      </c>
    </row>
    <row r="667" spans="1:8" x14ac:dyDescent="0.3">
      <c r="A667" s="15"/>
      <c r="B667" s="13"/>
      <c r="C667" s="13"/>
      <c r="D667" s="13"/>
      <c r="E667" s="13"/>
      <c r="F667" s="13"/>
      <c r="G667" s="16" t="str">
        <f>IF($B667="","",IFERROR(INDEX(Items!$C:$C,MATCH($B667,Items!$A:$A,0))&amp;"",""))</f>
        <v/>
      </c>
      <c r="H667" s="17" t="str">
        <f>IF(OR($B667="",$D667=""),"",ROUND(N($D667)*IFERROR(INDEX(Items!$G:$G,MATCH($B667,Items!$A:$A,0)),0),2))</f>
        <v/>
      </c>
    </row>
    <row r="668" spans="1:8" x14ac:dyDescent="0.3">
      <c r="A668" s="15"/>
      <c r="B668" s="13"/>
      <c r="C668" s="13"/>
      <c r="D668" s="13"/>
      <c r="E668" s="13"/>
      <c r="F668" s="13"/>
      <c r="G668" s="16" t="str">
        <f>IF($B668="","",IFERROR(INDEX(Items!$C:$C,MATCH($B668,Items!$A:$A,0))&amp;"",""))</f>
        <v/>
      </c>
      <c r="H668" s="17" t="str">
        <f>IF(OR($B668="",$D668=""),"",ROUND(N($D668)*IFERROR(INDEX(Items!$G:$G,MATCH($B668,Items!$A:$A,0)),0),2))</f>
        <v/>
      </c>
    </row>
    <row r="669" spans="1:8" x14ac:dyDescent="0.3">
      <c r="A669" s="15"/>
      <c r="B669" s="13"/>
      <c r="C669" s="13"/>
      <c r="D669" s="13"/>
      <c r="E669" s="13"/>
      <c r="F669" s="13"/>
      <c r="G669" s="16" t="str">
        <f>IF($B669="","",IFERROR(INDEX(Items!$C:$C,MATCH($B669,Items!$A:$A,0))&amp;"",""))</f>
        <v/>
      </c>
      <c r="H669" s="17" t="str">
        <f>IF(OR($B669="",$D669=""),"",ROUND(N($D669)*IFERROR(INDEX(Items!$G:$G,MATCH($B669,Items!$A:$A,0)),0),2))</f>
        <v/>
      </c>
    </row>
    <row r="670" spans="1:8" x14ac:dyDescent="0.3">
      <c r="A670" s="15"/>
      <c r="B670" s="13"/>
      <c r="C670" s="13"/>
      <c r="D670" s="13"/>
      <c r="E670" s="13"/>
      <c r="F670" s="13"/>
      <c r="G670" s="16" t="str">
        <f>IF($B670="","",IFERROR(INDEX(Items!$C:$C,MATCH($B670,Items!$A:$A,0))&amp;"",""))</f>
        <v/>
      </c>
      <c r="H670" s="17" t="str">
        <f>IF(OR($B670="",$D670=""),"",ROUND(N($D670)*IFERROR(INDEX(Items!$G:$G,MATCH($B670,Items!$A:$A,0)),0),2))</f>
        <v/>
      </c>
    </row>
    <row r="671" spans="1:8" x14ac:dyDescent="0.3">
      <c r="A671" s="15"/>
      <c r="B671" s="13"/>
      <c r="C671" s="13"/>
      <c r="D671" s="13"/>
      <c r="E671" s="13"/>
      <c r="F671" s="13"/>
      <c r="G671" s="16" t="str">
        <f>IF($B671="","",IFERROR(INDEX(Items!$C:$C,MATCH($B671,Items!$A:$A,0))&amp;"",""))</f>
        <v/>
      </c>
      <c r="H671" s="17" t="str">
        <f>IF(OR($B671="",$D671=""),"",ROUND(N($D671)*IFERROR(INDEX(Items!$G:$G,MATCH($B671,Items!$A:$A,0)),0),2))</f>
        <v/>
      </c>
    </row>
    <row r="672" spans="1:8" x14ac:dyDescent="0.3">
      <c r="A672" s="15"/>
      <c r="B672" s="13"/>
      <c r="C672" s="13"/>
      <c r="D672" s="13"/>
      <c r="E672" s="13"/>
      <c r="F672" s="13"/>
      <c r="G672" s="16" t="str">
        <f>IF($B672="","",IFERROR(INDEX(Items!$C:$C,MATCH($B672,Items!$A:$A,0))&amp;"",""))</f>
        <v/>
      </c>
      <c r="H672" s="17" t="str">
        <f>IF(OR($B672="",$D672=""),"",ROUND(N($D672)*IFERROR(INDEX(Items!$G:$G,MATCH($B672,Items!$A:$A,0)),0),2))</f>
        <v/>
      </c>
    </row>
    <row r="673" spans="1:8" x14ac:dyDescent="0.3">
      <c r="A673" s="15"/>
      <c r="B673" s="13"/>
      <c r="C673" s="13"/>
      <c r="D673" s="13"/>
      <c r="E673" s="13"/>
      <c r="F673" s="13"/>
      <c r="G673" s="16" t="str">
        <f>IF($B673="","",IFERROR(INDEX(Items!$C:$C,MATCH($B673,Items!$A:$A,0))&amp;"",""))</f>
        <v/>
      </c>
      <c r="H673" s="17" t="str">
        <f>IF(OR($B673="",$D673=""),"",ROUND(N($D673)*IFERROR(INDEX(Items!$G:$G,MATCH($B673,Items!$A:$A,0)),0),2))</f>
        <v/>
      </c>
    </row>
    <row r="674" spans="1:8" x14ac:dyDescent="0.3">
      <c r="A674" s="15"/>
      <c r="B674" s="13"/>
      <c r="C674" s="13"/>
      <c r="D674" s="13"/>
      <c r="E674" s="13"/>
      <c r="F674" s="13"/>
      <c r="G674" s="16" t="str">
        <f>IF($B674="","",IFERROR(INDEX(Items!$C:$C,MATCH($B674,Items!$A:$A,0))&amp;"",""))</f>
        <v/>
      </c>
      <c r="H674" s="17" t="str">
        <f>IF(OR($B674="",$D674=""),"",ROUND(N($D674)*IFERROR(INDEX(Items!$G:$G,MATCH($B674,Items!$A:$A,0)),0),2))</f>
        <v/>
      </c>
    </row>
    <row r="675" spans="1:8" x14ac:dyDescent="0.3">
      <c r="A675" s="15"/>
      <c r="B675" s="13"/>
      <c r="C675" s="13"/>
      <c r="D675" s="13"/>
      <c r="E675" s="13"/>
      <c r="F675" s="13"/>
      <c r="G675" s="16" t="str">
        <f>IF($B675="","",IFERROR(INDEX(Items!$C:$C,MATCH($B675,Items!$A:$A,0))&amp;"",""))</f>
        <v/>
      </c>
      <c r="H675" s="17" t="str">
        <f>IF(OR($B675="",$D675=""),"",ROUND(N($D675)*IFERROR(INDEX(Items!$G:$G,MATCH($B675,Items!$A:$A,0)),0),2))</f>
        <v/>
      </c>
    </row>
    <row r="676" spans="1:8" x14ac:dyDescent="0.3">
      <c r="A676" s="15"/>
      <c r="B676" s="13"/>
      <c r="C676" s="13"/>
      <c r="D676" s="13"/>
      <c r="E676" s="13"/>
      <c r="F676" s="13"/>
      <c r="G676" s="16" t="str">
        <f>IF($B676="","",IFERROR(INDEX(Items!$C:$C,MATCH($B676,Items!$A:$A,0))&amp;"",""))</f>
        <v/>
      </c>
      <c r="H676" s="17" t="str">
        <f>IF(OR($B676="",$D676=""),"",ROUND(N($D676)*IFERROR(INDEX(Items!$G:$G,MATCH($B676,Items!$A:$A,0)),0),2))</f>
        <v/>
      </c>
    </row>
    <row r="677" spans="1:8" x14ac:dyDescent="0.3">
      <c r="A677" s="15"/>
      <c r="B677" s="13"/>
      <c r="C677" s="13"/>
      <c r="D677" s="13"/>
      <c r="E677" s="13"/>
      <c r="F677" s="13"/>
      <c r="G677" s="16" t="str">
        <f>IF($B677="","",IFERROR(INDEX(Items!$C:$C,MATCH($B677,Items!$A:$A,0))&amp;"",""))</f>
        <v/>
      </c>
      <c r="H677" s="17" t="str">
        <f>IF(OR($B677="",$D677=""),"",ROUND(N($D677)*IFERROR(INDEX(Items!$G:$G,MATCH($B677,Items!$A:$A,0)),0),2))</f>
        <v/>
      </c>
    </row>
    <row r="678" spans="1:8" x14ac:dyDescent="0.3">
      <c r="A678" s="15"/>
      <c r="B678" s="13"/>
      <c r="C678" s="13"/>
      <c r="D678" s="13"/>
      <c r="E678" s="13"/>
      <c r="F678" s="13"/>
      <c r="G678" s="16" t="str">
        <f>IF($B678="","",IFERROR(INDEX(Items!$C:$C,MATCH($B678,Items!$A:$A,0))&amp;"",""))</f>
        <v/>
      </c>
      <c r="H678" s="17" t="str">
        <f>IF(OR($B678="",$D678=""),"",ROUND(N($D678)*IFERROR(INDEX(Items!$G:$G,MATCH($B678,Items!$A:$A,0)),0),2))</f>
        <v/>
      </c>
    </row>
    <row r="679" spans="1:8" x14ac:dyDescent="0.3">
      <c r="A679" s="15"/>
      <c r="B679" s="13"/>
      <c r="C679" s="13"/>
      <c r="D679" s="13"/>
      <c r="E679" s="13"/>
      <c r="F679" s="13"/>
      <c r="G679" s="16" t="str">
        <f>IF($B679="","",IFERROR(INDEX(Items!$C:$C,MATCH($B679,Items!$A:$A,0))&amp;"",""))</f>
        <v/>
      </c>
      <c r="H679" s="17" t="str">
        <f>IF(OR($B679="",$D679=""),"",ROUND(N($D679)*IFERROR(INDEX(Items!$G:$G,MATCH($B679,Items!$A:$A,0)),0),2))</f>
        <v/>
      </c>
    </row>
    <row r="680" spans="1:8" x14ac:dyDescent="0.3">
      <c r="A680" s="15"/>
      <c r="B680" s="13"/>
      <c r="C680" s="13"/>
      <c r="D680" s="13"/>
      <c r="E680" s="13"/>
      <c r="F680" s="13"/>
      <c r="G680" s="16" t="str">
        <f>IF($B680="","",IFERROR(INDEX(Items!$C:$C,MATCH($B680,Items!$A:$A,0))&amp;"",""))</f>
        <v/>
      </c>
      <c r="H680" s="17" t="str">
        <f>IF(OR($B680="",$D680=""),"",ROUND(N($D680)*IFERROR(INDEX(Items!$G:$G,MATCH($B680,Items!$A:$A,0)),0),2))</f>
        <v/>
      </c>
    </row>
    <row r="681" spans="1:8" x14ac:dyDescent="0.3">
      <c r="A681" s="15"/>
      <c r="B681" s="13"/>
      <c r="C681" s="13"/>
      <c r="D681" s="13"/>
      <c r="E681" s="13"/>
      <c r="F681" s="13"/>
      <c r="G681" s="16" t="str">
        <f>IF($B681="","",IFERROR(INDEX(Items!$C:$C,MATCH($B681,Items!$A:$A,0))&amp;"",""))</f>
        <v/>
      </c>
      <c r="H681" s="17" t="str">
        <f>IF(OR($B681="",$D681=""),"",ROUND(N($D681)*IFERROR(INDEX(Items!$G:$G,MATCH($B681,Items!$A:$A,0)),0),2))</f>
        <v/>
      </c>
    </row>
    <row r="682" spans="1:8" x14ac:dyDescent="0.3">
      <c r="A682" s="15"/>
      <c r="B682" s="13"/>
      <c r="C682" s="13"/>
      <c r="D682" s="13"/>
      <c r="E682" s="13"/>
      <c r="F682" s="13"/>
      <c r="G682" s="16" t="str">
        <f>IF($B682="","",IFERROR(INDEX(Items!$C:$C,MATCH($B682,Items!$A:$A,0))&amp;"",""))</f>
        <v/>
      </c>
      <c r="H682" s="17" t="str">
        <f>IF(OR($B682="",$D682=""),"",ROUND(N($D682)*IFERROR(INDEX(Items!$G:$G,MATCH($B682,Items!$A:$A,0)),0),2))</f>
        <v/>
      </c>
    </row>
    <row r="683" spans="1:8" x14ac:dyDescent="0.3">
      <c r="A683" s="15"/>
      <c r="B683" s="13"/>
      <c r="C683" s="13"/>
      <c r="D683" s="13"/>
      <c r="E683" s="13"/>
      <c r="F683" s="13"/>
      <c r="G683" s="16" t="str">
        <f>IF($B683="","",IFERROR(INDEX(Items!$C:$C,MATCH($B683,Items!$A:$A,0))&amp;"",""))</f>
        <v/>
      </c>
      <c r="H683" s="17" t="str">
        <f>IF(OR($B683="",$D683=""),"",ROUND(N($D683)*IFERROR(INDEX(Items!$G:$G,MATCH($B683,Items!$A:$A,0)),0),2))</f>
        <v/>
      </c>
    </row>
    <row r="684" spans="1:8" x14ac:dyDescent="0.3">
      <c r="A684" s="15"/>
      <c r="B684" s="13"/>
      <c r="C684" s="13"/>
      <c r="D684" s="13"/>
      <c r="E684" s="13"/>
      <c r="F684" s="13"/>
      <c r="G684" s="16" t="str">
        <f>IF($B684="","",IFERROR(INDEX(Items!$C:$C,MATCH($B684,Items!$A:$A,0))&amp;"",""))</f>
        <v/>
      </c>
      <c r="H684" s="17" t="str">
        <f>IF(OR($B684="",$D684=""),"",ROUND(N($D684)*IFERROR(INDEX(Items!$G:$G,MATCH($B684,Items!$A:$A,0)),0),2))</f>
        <v/>
      </c>
    </row>
    <row r="685" spans="1:8" x14ac:dyDescent="0.3">
      <c r="A685" s="15"/>
      <c r="B685" s="13"/>
      <c r="C685" s="13"/>
      <c r="D685" s="13"/>
      <c r="E685" s="13"/>
      <c r="F685" s="13"/>
      <c r="G685" s="16" t="str">
        <f>IF($B685="","",IFERROR(INDEX(Items!$C:$C,MATCH($B685,Items!$A:$A,0))&amp;"",""))</f>
        <v/>
      </c>
      <c r="H685" s="17" t="str">
        <f>IF(OR($B685="",$D685=""),"",ROUND(N($D685)*IFERROR(INDEX(Items!$G:$G,MATCH($B685,Items!$A:$A,0)),0),2))</f>
        <v/>
      </c>
    </row>
    <row r="686" spans="1:8" x14ac:dyDescent="0.3">
      <c r="A686" s="15"/>
      <c r="B686" s="13"/>
      <c r="C686" s="13"/>
      <c r="D686" s="13"/>
      <c r="E686" s="13"/>
      <c r="F686" s="13"/>
      <c r="G686" s="16" t="str">
        <f>IF($B686="","",IFERROR(INDEX(Items!$C:$C,MATCH($B686,Items!$A:$A,0))&amp;"",""))</f>
        <v/>
      </c>
      <c r="H686" s="17" t="str">
        <f>IF(OR($B686="",$D686=""),"",ROUND(N($D686)*IFERROR(INDEX(Items!$G:$G,MATCH($B686,Items!$A:$A,0)),0),2))</f>
        <v/>
      </c>
    </row>
    <row r="687" spans="1:8" x14ac:dyDescent="0.3">
      <c r="A687" s="15"/>
      <c r="B687" s="13"/>
      <c r="C687" s="13"/>
      <c r="D687" s="13"/>
      <c r="E687" s="13"/>
      <c r="F687" s="13"/>
      <c r="G687" s="16" t="str">
        <f>IF($B687="","",IFERROR(INDEX(Items!$C:$C,MATCH($B687,Items!$A:$A,0))&amp;"",""))</f>
        <v/>
      </c>
      <c r="H687" s="17" t="str">
        <f>IF(OR($B687="",$D687=""),"",ROUND(N($D687)*IFERROR(INDEX(Items!$G:$G,MATCH($B687,Items!$A:$A,0)),0),2))</f>
        <v/>
      </c>
    </row>
    <row r="688" spans="1:8" x14ac:dyDescent="0.3">
      <c r="A688" s="15"/>
      <c r="B688" s="13"/>
      <c r="C688" s="13"/>
      <c r="D688" s="13"/>
      <c r="E688" s="13"/>
      <c r="F688" s="13"/>
      <c r="G688" s="16" t="str">
        <f>IF($B688="","",IFERROR(INDEX(Items!$C:$C,MATCH($B688,Items!$A:$A,0))&amp;"",""))</f>
        <v/>
      </c>
      <c r="H688" s="17" t="str">
        <f>IF(OR($B688="",$D688=""),"",ROUND(N($D688)*IFERROR(INDEX(Items!$G:$G,MATCH($B688,Items!$A:$A,0)),0),2))</f>
        <v/>
      </c>
    </row>
    <row r="689" spans="1:8" x14ac:dyDescent="0.3">
      <c r="A689" s="15"/>
      <c r="B689" s="13"/>
      <c r="C689" s="13"/>
      <c r="D689" s="13"/>
      <c r="E689" s="13"/>
      <c r="F689" s="13"/>
      <c r="G689" s="16" t="str">
        <f>IF($B689="","",IFERROR(INDEX(Items!$C:$C,MATCH($B689,Items!$A:$A,0))&amp;"",""))</f>
        <v/>
      </c>
      <c r="H689" s="17" t="str">
        <f>IF(OR($B689="",$D689=""),"",ROUND(N($D689)*IFERROR(INDEX(Items!$G:$G,MATCH($B689,Items!$A:$A,0)),0),2))</f>
        <v/>
      </c>
    </row>
    <row r="690" spans="1:8" x14ac:dyDescent="0.3">
      <c r="A690" s="15"/>
      <c r="B690" s="13"/>
      <c r="C690" s="13"/>
      <c r="D690" s="13"/>
      <c r="E690" s="13"/>
      <c r="F690" s="13"/>
      <c r="G690" s="16" t="str">
        <f>IF($B690="","",IFERROR(INDEX(Items!$C:$C,MATCH($B690,Items!$A:$A,0))&amp;"",""))</f>
        <v/>
      </c>
      <c r="H690" s="17" t="str">
        <f>IF(OR($B690="",$D690=""),"",ROUND(N($D690)*IFERROR(INDEX(Items!$G:$G,MATCH($B690,Items!$A:$A,0)),0),2))</f>
        <v/>
      </c>
    </row>
    <row r="691" spans="1:8" x14ac:dyDescent="0.3">
      <c r="A691" s="15"/>
      <c r="B691" s="13"/>
      <c r="C691" s="13"/>
      <c r="D691" s="13"/>
      <c r="E691" s="13"/>
      <c r="F691" s="13"/>
      <c r="G691" s="16" t="str">
        <f>IF($B691="","",IFERROR(INDEX(Items!$C:$C,MATCH($B691,Items!$A:$A,0))&amp;"",""))</f>
        <v/>
      </c>
      <c r="H691" s="17" t="str">
        <f>IF(OR($B691="",$D691=""),"",ROUND(N($D691)*IFERROR(INDEX(Items!$G:$G,MATCH($B691,Items!$A:$A,0)),0),2))</f>
        <v/>
      </c>
    </row>
    <row r="692" spans="1:8" x14ac:dyDescent="0.3">
      <c r="A692" s="15"/>
      <c r="B692" s="13"/>
      <c r="C692" s="13"/>
      <c r="D692" s="13"/>
      <c r="E692" s="13"/>
      <c r="F692" s="13"/>
      <c r="G692" s="16" t="str">
        <f>IF($B692="","",IFERROR(INDEX(Items!$C:$C,MATCH($B692,Items!$A:$A,0))&amp;"",""))</f>
        <v/>
      </c>
      <c r="H692" s="17" t="str">
        <f>IF(OR($B692="",$D692=""),"",ROUND(N($D692)*IFERROR(INDEX(Items!$G:$G,MATCH($B692,Items!$A:$A,0)),0),2))</f>
        <v/>
      </c>
    </row>
    <row r="693" spans="1:8" x14ac:dyDescent="0.3">
      <c r="A693" s="15"/>
      <c r="B693" s="13"/>
      <c r="C693" s="13"/>
      <c r="D693" s="13"/>
      <c r="E693" s="13"/>
      <c r="F693" s="13"/>
      <c r="G693" s="16" t="str">
        <f>IF($B693="","",IFERROR(INDEX(Items!$C:$C,MATCH($B693,Items!$A:$A,0))&amp;"",""))</f>
        <v/>
      </c>
      <c r="H693" s="17" t="str">
        <f>IF(OR($B693="",$D693=""),"",ROUND(N($D693)*IFERROR(INDEX(Items!$G:$G,MATCH($B693,Items!$A:$A,0)),0),2))</f>
        <v/>
      </c>
    </row>
    <row r="694" spans="1:8" x14ac:dyDescent="0.3">
      <c r="A694" s="15"/>
      <c r="B694" s="13"/>
      <c r="C694" s="13"/>
      <c r="D694" s="13"/>
      <c r="E694" s="13"/>
      <c r="F694" s="13"/>
      <c r="G694" s="16" t="str">
        <f>IF($B694="","",IFERROR(INDEX(Items!$C:$C,MATCH($B694,Items!$A:$A,0))&amp;"",""))</f>
        <v/>
      </c>
      <c r="H694" s="17" t="str">
        <f>IF(OR($B694="",$D694=""),"",ROUND(N($D694)*IFERROR(INDEX(Items!$G:$G,MATCH($B694,Items!$A:$A,0)),0),2))</f>
        <v/>
      </c>
    </row>
    <row r="695" spans="1:8" x14ac:dyDescent="0.3">
      <c r="A695" s="15"/>
      <c r="B695" s="13"/>
      <c r="C695" s="13"/>
      <c r="D695" s="13"/>
      <c r="E695" s="13"/>
      <c r="F695" s="13"/>
      <c r="G695" s="16" t="str">
        <f>IF($B695="","",IFERROR(INDEX(Items!$C:$C,MATCH($B695,Items!$A:$A,0))&amp;"",""))</f>
        <v/>
      </c>
      <c r="H695" s="17" t="str">
        <f>IF(OR($B695="",$D695=""),"",ROUND(N($D695)*IFERROR(INDEX(Items!$G:$G,MATCH($B695,Items!$A:$A,0)),0),2))</f>
        <v/>
      </c>
    </row>
    <row r="696" spans="1:8" x14ac:dyDescent="0.3">
      <c r="A696" s="15"/>
      <c r="B696" s="13"/>
      <c r="C696" s="13"/>
      <c r="D696" s="13"/>
      <c r="E696" s="13"/>
      <c r="F696" s="13"/>
      <c r="G696" s="16" t="str">
        <f>IF($B696="","",IFERROR(INDEX(Items!$C:$C,MATCH($B696,Items!$A:$A,0))&amp;"",""))</f>
        <v/>
      </c>
      <c r="H696" s="17" t="str">
        <f>IF(OR($B696="",$D696=""),"",ROUND(N($D696)*IFERROR(INDEX(Items!$G:$G,MATCH($B696,Items!$A:$A,0)),0),2))</f>
        <v/>
      </c>
    </row>
    <row r="697" spans="1:8" x14ac:dyDescent="0.3">
      <c r="A697" s="15"/>
      <c r="B697" s="13"/>
      <c r="C697" s="13"/>
      <c r="D697" s="13"/>
      <c r="E697" s="13"/>
      <c r="F697" s="13"/>
      <c r="G697" s="16" t="str">
        <f>IF($B697="","",IFERROR(INDEX(Items!$C:$C,MATCH($B697,Items!$A:$A,0))&amp;"",""))</f>
        <v/>
      </c>
      <c r="H697" s="17" t="str">
        <f>IF(OR($B697="",$D697=""),"",ROUND(N($D697)*IFERROR(INDEX(Items!$G:$G,MATCH($B697,Items!$A:$A,0)),0),2))</f>
        <v/>
      </c>
    </row>
    <row r="698" spans="1:8" x14ac:dyDescent="0.3">
      <c r="A698" s="15"/>
      <c r="B698" s="13"/>
      <c r="C698" s="13"/>
      <c r="D698" s="13"/>
      <c r="E698" s="13"/>
      <c r="F698" s="13"/>
      <c r="G698" s="16" t="str">
        <f>IF($B698="","",IFERROR(INDEX(Items!$C:$C,MATCH($B698,Items!$A:$A,0))&amp;"",""))</f>
        <v/>
      </c>
      <c r="H698" s="17" t="str">
        <f>IF(OR($B698="",$D698=""),"",ROUND(N($D698)*IFERROR(INDEX(Items!$G:$G,MATCH($B698,Items!$A:$A,0)),0),2))</f>
        <v/>
      </c>
    </row>
    <row r="699" spans="1:8" x14ac:dyDescent="0.3">
      <c r="A699" s="15"/>
      <c r="B699" s="13"/>
      <c r="C699" s="13"/>
      <c r="D699" s="13"/>
      <c r="E699" s="13"/>
      <c r="F699" s="13"/>
      <c r="G699" s="16" t="str">
        <f>IF($B699="","",IFERROR(INDEX(Items!$C:$C,MATCH($B699,Items!$A:$A,0))&amp;"",""))</f>
        <v/>
      </c>
      <c r="H699" s="17" t="str">
        <f>IF(OR($B699="",$D699=""),"",ROUND(N($D699)*IFERROR(INDEX(Items!$G:$G,MATCH($B699,Items!$A:$A,0)),0),2))</f>
        <v/>
      </c>
    </row>
    <row r="700" spans="1:8" x14ac:dyDescent="0.3">
      <c r="A700" s="15"/>
      <c r="B700" s="13"/>
      <c r="C700" s="13"/>
      <c r="D700" s="13"/>
      <c r="E700" s="13"/>
      <c r="F700" s="13"/>
      <c r="G700" s="16" t="str">
        <f>IF($B700="","",IFERROR(INDEX(Items!$C:$C,MATCH($B700,Items!$A:$A,0))&amp;"",""))</f>
        <v/>
      </c>
      <c r="H700" s="17" t="str">
        <f>IF(OR($B700="",$D700=""),"",ROUND(N($D700)*IFERROR(INDEX(Items!$G:$G,MATCH($B700,Items!$A:$A,0)),0),2))</f>
        <v/>
      </c>
    </row>
    <row r="701" spans="1:8" x14ac:dyDescent="0.3">
      <c r="A701" s="15"/>
      <c r="B701" s="13"/>
      <c r="C701" s="13"/>
      <c r="D701" s="13"/>
      <c r="E701" s="13"/>
      <c r="F701" s="13"/>
      <c r="G701" s="16" t="str">
        <f>IF($B701="","",IFERROR(INDEX(Items!$C:$C,MATCH($B701,Items!$A:$A,0))&amp;"",""))</f>
        <v/>
      </c>
      <c r="H701" s="17" t="str">
        <f>IF(OR($B701="",$D701=""),"",ROUND(N($D701)*IFERROR(INDEX(Items!$G:$G,MATCH($B701,Items!$A:$A,0)),0),2))</f>
        <v/>
      </c>
    </row>
    <row r="702" spans="1:8" x14ac:dyDescent="0.3">
      <c r="A702" s="15"/>
      <c r="B702" s="13"/>
      <c r="C702" s="13"/>
      <c r="D702" s="13"/>
      <c r="E702" s="13"/>
      <c r="F702" s="13"/>
      <c r="G702" s="16" t="str">
        <f>IF($B702="","",IFERROR(INDEX(Items!$C:$C,MATCH($B702,Items!$A:$A,0))&amp;"",""))</f>
        <v/>
      </c>
      <c r="H702" s="17" t="str">
        <f>IF(OR($B702="",$D702=""),"",ROUND(N($D702)*IFERROR(INDEX(Items!$G:$G,MATCH($B702,Items!$A:$A,0)),0),2))</f>
        <v/>
      </c>
    </row>
    <row r="703" spans="1:8" x14ac:dyDescent="0.3">
      <c r="A703" s="15"/>
      <c r="B703" s="13"/>
      <c r="C703" s="13"/>
      <c r="D703" s="13"/>
      <c r="E703" s="13"/>
      <c r="F703" s="13"/>
      <c r="G703" s="16" t="str">
        <f>IF($B703="","",IFERROR(INDEX(Items!$C:$C,MATCH($B703,Items!$A:$A,0))&amp;"",""))</f>
        <v/>
      </c>
      <c r="H703" s="17" t="str">
        <f>IF(OR($B703="",$D703=""),"",ROUND(N($D703)*IFERROR(INDEX(Items!$G:$G,MATCH($B703,Items!$A:$A,0)),0),2))</f>
        <v/>
      </c>
    </row>
    <row r="704" spans="1:8" x14ac:dyDescent="0.3">
      <c r="A704" s="15"/>
      <c r="B704" s="13"/>
      <c r="C704" s="13"/>
      <c r="D704" s="13"/>
      <c r="E704" s="13"/>
      <c r="F704" s="13"/>
      <c r="G704" s="16" t="str">
        <f>IF($B704="","",IFERROR(INDEX(Items!$C:$C,MATCH($B704,Items!$A:$A,0))&amp;"",""))</f>
        <v/>
      </c>
      <c r="H704" s="17" t="str">
        <f>IF(OR($B704="",$D704=""),"",ROUND(N($D704)*IFERROR(INDEX(Items!$G:$G,MATCH($B704,Items!$A:$A,0)),0),2))</f>
        <v/>
      </c>
    </row>
    <row r="705" spans="1:8" x14ac:dyDescent="0.3">
      <c r="A705" s="15"/>
      <c r="B705" s="13"/>
      <c r="C705" s="13"/>
      <c r="D705" s="13"/>
      <c r="E705" s="13"/>
      <c r="F705" s="13"/>
      <c r="G705" s="16" t="str">
        <f>IF($B705="","",IFERROR(INDEX(Items!$C:$C,MATCH($B705,Items!$A:$A,0))&amp;"",""))</f>
        <v/>
      </c>
      <c r="H705" s="17" t="str">
        <f>IF(OR($B705="",$D705=""),"",ROUND(N($D705)*IFERROR(INDEX(Items!$G:$G,MATCH($B705,Items!$A:$A,0)),0),2))</f>
        <v/>
      </c>
    </row>
    <row r="706" spans="1:8" x14ac:dyDescent="0.3">
      <c r="A706" s="15"/>
      <c r="B706" s="13"/>
      <c r="C706" s="13"/>
      <c r="D706" s="13"/>
      <c r="E706" s="13"/>
      <c r="F706" s="13"/>
      <c r="G706" s="16" t="str">
        <f>IF($B706="","",IFERROR(INDEX(Items!$C:$C,MATCH($B706,Items!$A:$A,0))&amp;"",""))</f>
        <v/>
      </c>
      <c r="H706" s="17" t="str">
        <f>IF(OR($B706="",$D706=""),"",ROUND(N($D706)*IFERROR(INDEX(Items!$G:$G,MATCH($B706,Items!$A:$A,0)),0),2))</f>
        <v/>
      </c>
    </row>
    <row r="707" spans="1:8" x14ac:dyDescent="0.3">
      <c r="A707" s="15"/>
      <c r="B707" s="13"/>
      <c r="C707" s="13"/>
      <c r="D707" s="13"/>
      <c r="E707" s="13"/>
      <c r="F707" s="13"/>
      <c r="G707" s="16" t="str">
        <f>IF($B707="","",IFERROR(INDEX(Items!$C:$C,MATCH($B707,Items!$A:$A,0))&amp;"",""))</f>
        <v/>
      </c>
      <c r="H707" s="17" t="str">
        <f>IF(OR($B707="",$D707=""),"",ROUND(N($D707)*IFERROR(INDEX(Items!$G:$G,MATCH($B707,Items!$A:$A,0)),0),2))</f>
        <v/>
      </c>
    </row>
    <row r="708" spans="1:8" x14ac:dyDescent="0.3">
      <c r="A708" s="15"/>
      <c r="B708" s="13"/>
      <c r="C708" s="13"/>
      <c r="D708" s="13"/>
      <c r="E708" s="13"/>
      <c r="F708" s="13"/>
      <c r="G708" s="16" t="str">
        <f>IF($B708="","",IFERROR(INDEX(Items!$C:$C,MATCH($B708,Items!$A:$A,0))&amp;"",""))</f>
        <v/>
      </c>
      <c r="H708" s="17" t="str">
        <f>IF(OR($B708="",$D708=""),"",ROUND(N($D708)*IFERROR(INDEX(Items!$G:$G,MATCH($B708,Items!$A:$A,0)),0),2))</f>
        <v/>
      </c>
    </row>
    <row r="709" spans="1:8" x14ac:dyDescent="0.3">
      <c r="A709" s="15"/>
      <c r="B709" s="13"/>
      <c r="C709" s="13"/>
      <c r="D709" s="13"/>
      <c r="E709" s="13"/>
      <c r="F709" s="13"/>
      <c r="G709" s="16" t="str">
        <f>IF($B709="","",IFERROR(INDEX(Items!$C:$C,MATCH($B709,Items!$A:$A,0))&amp;"",""))</f>
        <v/>
      </c>
      <c r="H709" s="17" t="str">
        <f>IF(OR($B709="",$D709=""),"",ROUND(N($D709)*IFERROR(INDEX(Items!$G:$G,MATCH($B709,Items!$A:$A,0)),0),2))</f>
        <v/>
      </c>
    </row>
    <row r="710" spans="1:8" x14ac:dyDescent="0.3">
      <c r="A710" s="15"/>
      <c r="B710" s="13"/>
      <c r="C710" s="13"/>
      <c r="D710" s="13"/>
      <c r="E710" s="13"/>
      <c r="F710" s="13"/>
      <c r="G710" s="16" t="str">
        <f>IF($B710="","",IFERROR(INDEX(Items!$C:$C,MATCH($B710,Items!$A:$A,0))&amp;"",""))</f>
        <v/>
      </c>
      <c r="H710" s="17" t="str">
        <f>IF(OR($B710="",$D710=""),"",ROUND(N($D710)*IFERROR(INDEX(Items!$G:$G,MATCH($B710,Items!$A:$A,0)),0),2))</f>
        <v/>
      </c>
    </row>
    <row r="711" spans="1:8" x14ac:dyDescent="0.3">
      <c r="A711" s="15"/>
      <c r="B711" s="13"/>
      <c r="C711" s="13"/>
      <c r="D711" s="13"/>
      <c r="E711" s="13"/>
      <c r="F711" s="13"/>
      <c r="G711" s="16" t="str">
        <f>IF($B711="","",IFERROR(INDEX(Items!$C:$C,MATCH($B711,Items!$A:$A,0))&amp;"",""))</f>
        <v/>
      </c>
      <c r="H711" s="17" t="str">
        <f>IF(OR($B711="",$D711=""),"",ROUND(N($D711)*IFERROR(INDEX(Items!$G:$G,MATCH($B711,Items!$A:$A,0)),0),2))</f>
        <v/>
      </c>
    </row>
    <row r="712" spans="1:8" x14ac:dyDescent="0.3">
      <c r="A712" s="15"/>
      <c r="B712" s="13"/>
      <c r="C712" s="13"/>
      <c r="D712" s="13"/>
      <c r="E712" s="13"/>
      <c r="F712" s="13"/>
      <c r="G712" s="16" t="str">
        <f>IF($B712="","",IFERROR(INDEX(Items!$C:$C,MATCH($B712,Items!$A:$A,0))&amp;"",""))</f>
        <v/>
      </c>
      <c r="H712" s="17" t="str">
        <f>IF(OR($B712="",$D712=""),"",ROUND(N($D712)*IFERROR(INDEX(Items!$G:$G,MATCH($B712,Items!$A:$A,0)),0),2))</f>
        <v/>
      </c>
    </row>
    <row r="713" spans="1:8" x14ac:dyDescent="0.3">
      <c r="A713" s="15"/>
      <c r="B713" s="13"/>
      <c r="C713" s="13"/>
      <c r="D713" s="13"/>
      <c r="E713" s="13"/>
      <c r="F713" s="13"/>
      <c r="G713" s="16" t="str">
        <f>IF($B713="","",IFERROR(INDEX(Items!$C:$C,MATCH($B713,Items!$A:$A,0))&amp;"",""))</f>
        <v/>
      </c>
      <c r="H713" s="17" t="str">
        <f>IF(OR($B713="",$D713=""),"",ROUND(N($D713)*IFERROR(INDEX(Items!$G:$G,MATCH($B713,Items!$A:$A,0)),0),2))</f>
        <v/>
      </c>
    </row>
    <row r="714" spans="1:8" x14ac:dyDescent="0.3">
      <c r="A714" s="15"/>
      <c r="B714" s="13"/>
      <c r="C714" s="13"/>
      <c r="D714" s="13"/>
      <c r="E714" s="13"/>
      <c r="F714" s="13"/>
      <c r="G714" s="16" t="str">
        <f>IF($B714="","",IFERROR(INDEX(Items!$C:$C,MATCH($B714,Items!$A:$A,0))&amp;"",""))</f>
        <v/>
      </c>
      <c r="H714" s="17" t="str">
        <f>IF(OR($B714="",$D714=""),"",ROUND(N($D714)*IFERROR(INDEX(Items!$G:$G,MATCH($B714,Items!$A:$A,0)),0),2))</f>
        <v/>
      </c>
    </row>
    <row r="715" spans="1:8" x14ac:dyDescent="0.3">
      <c r="A715" s="15"/>
      <c r="B715" s="13"/>
      <c r="C715" s="13"/>
      <c r="D715" s="13"/>
      <c r="E715" s="13"/>
      <c r="F715" s="13"/>
      <c r="G715" s="16" t="str">
        <f>IF($B715="","",IFERROR(INDEX(Items!$C:$C,MATCH($B715,Items!$A:$A,0))&amp;"",""))</f>
        <v/>
      </c>
      <c r="H715" s="17" t="str">
        <f>IF(OR($B715="",$D715=""),"",ROUND(N($D715)*IFERROR(INDEX(Items!$G:$G,MATCH($B715,Items!$A:$A,0)),0),2))</f>
        <v/>
      </c>
    </row>
    <row r="716" spans="1:8" x14ac:dyDescent="0.3">
      <c r="A716" s="15"/>
      <c r="B716" s="13"/>
      <c r="C716" s="13"/>
      <c r="D716" s="13"/>
      <c r="E716" s="13"/>
      <c r="F716" s="13"/>
      <c r="G716" s="16" t="str">
        <f>IF($B716="","",IFERROR(INDEX(Items!$C:$C,MATCH($B716,Items!$A:$A,0))&amp;"",""))</f>
        <v/>
      </c>
      <c r="H716" s="17" t="str">
        <f>IF(OR($B716="",$D716=""),"",ROUND(N($D716)*IFERROR(INDEX(Items!$G:$G,MATCH($B716,Items!$A:$A,0)),0),2))</f>
        <v/>
      </c>
    </row>
    <row r="717" spans="1:8" x14ac:dyDescent="0.3">
      <c r="A717" s="15"/>
      <c r="B717" s="13"/>
      <c r="C717" s="13"/>
      <c r="D717" s="13"/>
      <c r="E717" s="13"/>
      <c r="F717" s="13"/>
      <c r="G717" s="16" t="str">
        <f>IF($B717="","",IFERROR(INDEX(Items!$C:$C,MATCH($B717,Items!$A:$A,0))&amp;"",""))</f>
        <v/>
      </c>
      <c r="H717" s="17" t="str">
        <f>IF(OR($B717="",$D717=""),"",ROUND(N($D717)*IFERROR(INDEX(Items!$G:$G,MATCH($B717,Items!$A:$A,0)),0),2))</f>
        <v/>
      </c>
    </row>
    <row r="718" spans="1:8" x14ac:dyDescent="0.3">
      <c r="A718" s="15"/>
      <c r="B718" s="13"/>
      <c r="C718" s="13"/>
      <c r="D718" s="13"/>
      <c r="E718" s="13"/>
      <c r="F718" s="13"/>
      <c r="G718" s="16" t="str">
        <f>IF($B718="","",IFERROR(INDEX(Items!$C:$C,MATCH($B718,Items!$A:$A,0))&amp;"",""))</f>
        <v/>
      </c>
      <c r="H718" s="17" t="str">
        <f>IF(OR($B718="",$D718=""),"",ROUND(N($D718)*IFERROR(INDEX(Items!$G:$G,MATCH($B718,Items!$A:$A,0)),0),2))</f>
        <v/>
      </c>
    </row>
    <row r="719" spans="1:8" x14ac:dyDescent="0.3">
      <c r="A719" s="15"/>
      <c r="B719" s="13"/>
      <c r="C719" s="13"/>
      <c r="D719" s="13"/>
      <c r="E719" s="13"/>
      <c r="F719" s="13"/>
      <c r="G719" s="16" t="str">
        <f>IF($B719="","",IFERROR(INDEX(Items!$C:$C,MATCH($B719,Items!$A:$A,0))&amp;"",""))</f>
        <v/>
      </c>
      <c r="H719" s="17" t="str">
        <f>IF(OR($B719="",$D719=""),"",ROUND(N($D719)*IFERROR(INDEX(Items!$G:$G,MATCH($B719,Items!$A:$A,0)),0),2))</f>
        <v/>
      </c>
    </row>
    <row r="720" spans="1:8" x14ac:dyDescent="0.3">
      <c r="A720" s="15"/>
      <c r="B720" s="13"/>
      <c r="C720" s="13"/>
      <c r="D720" s="13"/>
      <c r="E720" s="13"/>
      <c r="F720" s="13"/>
      <c r="G720" s="16" t="str">
        <f>IF($B720="","",IFERROR(INDEX(Items!$C:$C,MATCH($B720,Items!$A:$A,0))&amp;"",""))</f>
        <v/>
      </c>
      <c r="H720" s="17" t="str">
        <f>IF(OR($B720="",$D720=""),"",ROUND(N($D720)*IFERROR(INDEX(Items!$G:$G,MATCH($B720,Items!$A:$A,0)),0),2))</f>
        <v/>
      </c>
    </row>
    <row r="721" spans="1:8" x14ac:dyDescent="0.3">
      <c r="A721" s="15"/>
      <c r="B721" s="13"/>
      <c r="C721" s="13"/>
      <c r="D721" s="13"/>
      <c r="E721" s="13"/>
      <c r="F721" s="13"/>
      <c r="G721" s="16" t="str">
        <f>IF($B721="","",IFERROR(INDEX(Items!$C:$C,MATCH($B721,Items!$A:$A,0))&amp;"",""))</f>
        <v/>
      </c>
      <c r="H721" s="17" t="str">
        <f>IF(OR($B721="",$D721=""),"",ROUND(N($D721)*IFERROR(INDEX(Items!$G:$G,MATCH($B721,Items!$A:$A,0)),0),2))</f>
        <v/>
      </c>
    </row>
    <row r="722" spans="1:8" x14ac:dyDescent="0.3">
      <c r="A722" s="15"/>
      <c r="B722" s="13"/>
      <c r="C722" s="13"/>
      <c r="D722" s="13"/>
      <c r="E722" s="13"/>
      <c r="F722" s="13"/>
      <c r="G722" s="16" t="str">
        <f>IF($B722="","",IFERROR(INDEX(Items!$C:$C,MATCH($B722,Items!$A:$A,0))&amp;"",""))</f>
        <v/>
      </c>
      <c r="H722" s="17" t="str">
        <f>IF(OR($B722="",$D722=""),"",ROUND(N($D722)*IFERROR(INDEX(Items!$G:$G,MATCH($B722,Items!$A:$A,0)),0),2))</f>
        <v/>
      </c>
    </row>
    <row r="723" spans="1:8" x14ac:dyDescent="0.3">
      <c r="A723" s="15"/>
      <c r="B723" s="13"/>
      <c r="C723" s="13"/>
      <c r="D723" s="13"/>
      <c r="E723" s="13"/>
      <c r="F723" s="13"/>
      <c r="G723" s="16" t="str">
        <f>IF($B723="","",IFERROR(INDEX(Items!$C:$C,MATCH($B723,Items!$A:$A,0))&amp;"",""))</f>
        <v/>
      </c>
      <c r="H723" s="17" t="str">
        <f>IF(OR($B723="",$D723=""),"",ROUND(N($D723)*IFERROR(INDEX(Items!$G:$G,MATCH($B723,Items!$A:$A,0)),0),2))</f>
        <v/>
      </c>
    </row>
    <row r="724" spans="1:8" x14ac:dyDescent="0.3">
      <c r="A724" s="15"/>
      <c r="B724" s="13"/>
      <c r="C724" s="13"/>
      <c r="D724" s="13"/>
      <c r="E724" s="13"/>
      <c r="F724" s="13"/>
      <c r="G724" s="16" t="str">
        <f>IF($B724="","",IFERROR(INDEX(Items!$C:$C,MATCH($B724,Items!$A:$A,0))&amp;"",""))</f>
        <v/>
      </c>
      <c r="H724" s="17" t="str">
        <f>IF(OR($B724="",$D724=""),"",ROUND(N($D724)*IFERROR(INDEX(Items!$G:$G,MATCH($B724,Items!$A:$A,0)),0),2))</f>
        <v/>
      </c>
    </row>
    <row r="725" spans="1:8" x14ac:dyDescent="0.3">
      <c r="A725" s="15"/>
      <c r="B725" s="13"/>
      <c r="C725" s="13"/>
      <c r="D725" s="13"/>
      <c r="E725" s="13"/>
      <c r="F725" s="13"/>
      <c r="G725" s="16" t="str">
        <f>IF($B725="","",IFERROR(INDEX(Items!$C:$C,MATCH($B725,Items!$A:$A,0))&amp;"",""))</f>
        <v/>
      </c>
      <c r="H725" s="17" t="str">
        <f>IF(OR($B725="",$D725=""),"",ROUND(N($D725)*IFERROR(INDEX(Items!$G:$G,MATCH($B725,Items!$A:$A,0)),0),2))</f>
        <v/>
      </c>
    </row>
    <row r="726" spans="1:8" x14ac:dyDescent="0.3">
      <c r="A726" s="15"/>
      <c r="B726" s="13"/>
      <c r="C726" s="13"/>
      <c r="D726" s="13"/>
      <c r="E726" s="13"/>
      <c r="F726" s="13"/>
      <c r="G726" s="16" t="str">
        <f>IF($B726="","",IFERROR(INDEX(Items!$C:$C,MATCH($B726,Items!$A:$A,0))&amp;"",""))</f>
        <v/>
      </c>
      <c r="H726" s="17" t="str">
        <f>IF(OR($B726="",$D726=""),"",ROUND(N($D726)*IFERROR(INDEX(Items!$G:$G,MATCH($B726,Items!$A:$A,0)),0),2))</f>
        <v/>
      </c>
    </row>
    <row r="727" spans="1:8" x14ac:dyDescent="0.3">
      <c r="A727" s="15"/>
      <c r="B727" s="13"/>
      <c r="C727" s="13"/>
      <c r="D727" s="13"/>
      <c r="E727" s="13"/>
      <c r="F727" s="13"/>
      <c r="G727" s="16" t="str">
        <f>IF($B727="","",IFERROR(INDEX(Items!$C:$C,MATCH($B727,Items!$A:$A,0))&amp;"",""))</f>
        <v/>
      </c>
      <c r="H727" s="17" t="str">
        <f>IF(OR($B727="",$D727=""),"",ROUND(N($D727)*IFERROR(INDEX(Items!$G:$G,MATCH($B727,Items!$A:$A,0)),0),2))</f>
        <v/>
      </c>
    </row>
    <row r="728" spans="1:8" x14ac:dyDescent="0.3">
      <c r="A728" s="15"/>
      <c r="B728" s="13"/>
      <c r="C728" s="13"/>
      <c r="D728" s="13"/>
      <c r="E728" s="13"/>
      <c r="F728" s="13"/>
      <c r="G728" s="16" t="str">
        <f>IF($B728="","",IFERROR(INDEX(Items!$C:$C,MATCH($B728,Items!$A:$A,0))&amp;"",""))</f>
        <v/>
      </c>
      <c r="H728" s="17" t="str">
        <f>IF(OR($B728="",$D728=""),"",ROUND(N($D728)*IFERROR(INDEX(Items!$G:$G,MATCH($B728,Items!$A:$A,0)),0),2))</f>
        <v/>
      </c>
    </row>
    <row r="729" spans="1:8" x14ac:dyDescent="0.3">
      <c r="A729" s="15"/>
      <c r="B729" s="13"/>
      <c r="C729" s="13"/>
      <c r="D729" s="13"/>
      <c r="E729" s="13"/>
      <c r="F729" s="13"/>
      <c r="G729" s="16" t="str">
        <f>IF($B729="","",IFERROR(INDEX(Items!$C:$C,MATCH($B729,Items!$A:$A,0))&amp;"",""))</f>
        <v/>
      </c>
      <c r="H729" s="17" t="str">
        <f>IF(OR($B729="",$D729=""),"",ROUND(N($D729)*IFERROR(INDEX(Items!$G:$G,MATCH($B729,Items!$A:$A,0)),0),2))</f>
        <v/>
      </c>
    </row>
    <row r="730" spans="1:8" x14ac:dyDescent="0.3">
      <c r="A730" s="15"/>
      <c r="B730" s="13"/>
      <c r="C730" s="13"/>
      <c r="D730" s="13"/>
      <c r="E730" s="13"/>
      <c r="F730" s="13"/>
      <c r="G730" s="16" t="str">
        <f>IF($B730="","",IFERROR(INDEX(Items!$C:$C,MATCH($B730,Items!$A:$A,0))&amp;"",""))</f>
        <v/>
      </c>
      <c r="H730" s="17" t="str">
        <f>IF(OR($B730="",$D730=""),"",ROUND(N($D730)*IFERROR(INDEX(Items!$G:$G,MATCH($B730,Items!$A:$A,0)),0),2))</f>
        <v/>
      </c>
    </row>
    <row r="731" spans="1:8" x14ac:dyDescent="0.3">
      <c r="A731" s="15"/>
      <c r="B731" s="13"/>
      <c r="C731" s="13"/>
      <c r="D731" s="13"/>
      <c r="E731" s="13"/>
      <c r="F731" s="13"/>
      <c r="G731" s="16" t="str">
        <f>IF($B731="","",IFERROR(INDEX(Items!$C:$C,MATCH($B731,Items!$A:$A,0))&amp;"",""))</f>
        <v/>
      </c>
      <c r="H731" s="17" t="str">
        <f>IF(OR($B731="",$D731=""),"",ROUND(N($D731)*IFERROR(INDEX(Items!$G:$G,MATCH($B731,Items!$A:$A,0)),0),2))</f>
        <v/>
      </c>
    </row>
    <row r="732" spans="1:8" x14ac:dyDescent="0.3">
      <c r="A732" s="15"/>
      <c r="B732" s="13"/>
      <c r="C732" s="13"/>
      <c r="D732" s="13"/>
      <c r="E732" s="13"/>
      <c r="F732" s="13"/>
      <c r="G732" s="16" t="str">
        <f>IF($B732="","",IFERROR(INDEX(Items!$C:$C,MATCH($B732,Items!$A:$A,0))&amp;"",""))</f>
        <v/>
      </c>
      <c r="H732" s="17" t="str">
        <f>IF(OR($B732="",$D732=""),"",ROUND(N($D732)*IFERROR(INDEX(Items!$G:$G,MATCH($B732,Items!$A:$A,0)),0),2))</f>
        <v/>
      </c>
    </row>
    <row r="733" spans="1:8" x14ac:dyDescent="0.3">
      <c r="A733" s="15"/>
      <c r="B733" s="13"/>
      <c r="C733" s="13"/>
      <c r="D733" s="13"/>
      <c r="E733" s="13"/>
      <c r="F733" s="13"/>
      <c r="G733" s="16" t="str">
        <f>IF($B733="","",IFERROR(INDEX(Items!$C:$C,MATCH($B733,Items!$A:$A,0))&amp;"",""))</f>
        <v/>
      </c>
      <c r="H733" s="17" t="str">
        <f>IF(OR($B733="",$D733=""),"",ROUND(N($D733)*IFERROR(INDEX(Items!$G:$G,MATCH($B733,Items!$A:$A,0)),0),2))</f>
        <v/>
      </c>
    </row>
    <row r="734" spans="1:8" x14ac:dyDescent="0.3">
      <c r="A734" s="15"/>
      <c r="B734" s="13"/>
      <c r="C734" s="13"/>
      <c r="D734" s="13"/>
      <c r="E734" s="13"/>
      <c r="F734" s="13"/>
      <c r="G734" s="16" t="str">
        <f>IF($B734="","",IFERROR(INDEX(Items!$C:$C,MATCH($B734,Items!$A:$A,0))&amp;"",""))</f>
        <v/>
      </c>
      <c r="H734" s="17" t="str">
        <f>IF(OR($B734="",$D734=""),"",ROUND(N($D734)*IFERROR(INDEX(Items!$G:$G,MATCH($B734,Items!$A:$A,0)),0),2))</f>
        <v/>
      </c>
    </row>
    <row r="735" spans="1:8" x14ac:dyDescent="0.3">
      <c r="A735" s="15"/>
      <c r="B735" s="13"/>
      <c r="C735" s="13"/>
      <c r="D735" s="13"/>
      <c r="E735" s="13"/>
      <c r="F735" s="13"/>
      <c r="G735" s="16" t="str">
        <f>IF($B735="","",IFERROR(INDEX(Items!$C:$C,MATCH($B735,Items!$A:$A,0))&amp;"",""))</f>
        <v/>
      </c>
      <c r="H735" s="17" t="str">
        <f>IF(OR($B735="",$D735=""),"",ROUND(N($D735)*IFERROR(INDEX(Items!$G:$G,MATCH($B735,Items!$A:$A,0)),0),2))</f>
        <v/>
      </c>
    </row>
    <row r="736" spans="1:8" x14ac:dyDescent="0.3">
      <c r="A736" s="15"/>
      <c r="B736" s="13"/>
      <c r="C736" s="13"/>
      <c r="D736" s="13"/>
      <c r="E736" s="13"/>
      <c r="F736" s="13"/>
      <c r="G736" s="16" t="str">
        <f>IF($B736="","",IFERROR(INDEX(Items!$C:$C,MATCH($B736,Items!$A:$A,0))&amp;"",""))</f>
        <v/>
      </c>
      <c r="H736" s="17" t="str">
        <f>IF(OR($B736="",$D736=""),"",ROUND(N($D736)*IFERROR(INDEX(Items!$G:$G,MATCH($B736,Items!$A:$A,0)),0),2))</f>
        <v/>
      </c>
    </row>
    <row r="737" spans="1:8" x14ac:dyDescent="0.3">
      <c r="A737" s="15"/>
      <c r="B737" s="13"/>
      <c r="C737" s="13"/>
      <c r="D737" s="13"/>
      <c r="E737" s="13"/>
      <c r="F737" s="13"/>
      <c r="G737" s="16" t="str">
        <f>IF($B737="","",IFERROR(INDEX(Items!$C:$C,MATCH($B737,Items!$A:$A,0))&amp;"",""))</f>
        <v/>
      </c>
      <c r="H737" s="17" t="str">
        <f>IF(OR($B737="",$D737=""),"",ROUND(N($D737)*IFERROR(INDEX(Items!$G:$G,MATCH($B737,Items!$A:$A,0)),0),2))</f>
        <v/>
      </c>
    </row>
    <row r="738" spans="1:8" x14ac:dyDescent="0.3">
      <c r="A738" s="15"/>
      <c r="B738" s="13"/>
      <c r="C738" s="13"/>
      <c r="D738" s="13"/>
      <c r="E738" s="13"/>
      <c r="F738" s="13"/>
      <c r="G738" s="16" t="str">
        <f>IF($B738="","",IFERROR(INDEX(Items!$C:$C,MATCH($B738,Items!$A:$A,0))&amp;"",""))</f>
        <v/>
      </c>
      <c r="H738" s="17" t="str">
        <f>IF(OR($B738="",$D738=""),"",ROUND(N($D738)*IFERROR(INDEX(Items!$G:$G,MATCH($B738,Items!$A:$A,0)),0),2))</f>
        <v/>
      </c>
    </row>
    <row r="739" spans="1:8" x14ac:dyDescent="0.3">
      <c r="A739" s="15"/>
      <c r="B739" s="13"/>
      <c r="C739" s="13"/>
      <c r="D739" s="13"/>
      <c r="E739" s="13"/>
      <c r="F739" s="13"/>
      <c r="G739" s="16" t="str">
        <f>IF($B739="","",IFERROR(INDEX(Items!$C:$C,MATCH($B739,Items!$A:$A,0))&amp;"",""))</f>
        <v/>
      </c>
      <c r="H739" s="17" t="str">
        <f>IF(OR($B739="",$D739=""),"",ROUND(N($D739)*IFERROR(INDEX(Items!$G:$G,MATCH($B739,Items!$A:$A,0)),0),2))</f>
        <v/>
      </c>
    </row>
    <row r="740" spans="1:8" x14ac:dyDescent="0.3">
      <c r="A740" s="15"/>
      <c r="B740" s="13"/>
      <c r="C740" s="13"/>
      <c r="D740" s="13"/>
      <c r="E740" s="13"/>
      <c r="F740" s="13"/>
      <c r="G740" s="16" t="str">
        <f>IF($B740="","",IFERROR(INDEX(Items!$C:$C,MATCH($B740,Items!$A:$A,0))&amp;"",""))</f>
        <v/>
      </c>
      <c r="H740" s="17" t="str">
        <f>IF(OR($B740="",$D740=""),"",ROUND(N($D740)*IFERROR(INDEX(Items!$G:$G,MATCH($B740,Items!$A:$A,0)),0),2))</f>
        <v/>
      </c>
    </row>
    <row r="741" spans="1:8" x14ac:dyDescent="0.3">
      <c r="A741" s="15"/>
      <c r="B741" s="13"/>
      <c r="C741" s="13"/>
      <c r="D741" s="13"/>
      <c r="E741" s="13"/>
      <c r="F741" s="13"/>
      <c r="G741" s="16" t="str">
        <f>IF($B741="","",IFERROR(INDEX(Items!$C:$C,MATCH($B741,Items!$A:$A,0))&amp;"",""))</f>
        <v/>
      </c>
      <c r="H741" s="17" t="str">
        <f>IF(OR($B741="",$D741=""),"",ROUND(N($D741)*IFERROR(INDEX(Items!$G:$G,MATCH($B741,Items!$A:$A,0)),0),2))</f>
        <v/>
      </c>
    </row>
    <row r="742" spans="1:8" x14ac:dyDescent="0.3">
      <c r="A742" s="15"/>
      <c r="B742" s="13"/>
      <c r="C742" s="13"/>
      <c r="D742" s="13"/>
      <c r="E742" s="13"/>
      <c r="F742" s="13"/>
      <c r="G742" s="16" t="str">
        <f>IF($B742="","",IFERROR(INDEX(Items!$C:$C,MATCH($B742,Items!$A:$A,0))&amp;"",""))</f>
        <v/>
      </c>
      <c r="H742" s="17" t="str">
        <f>IF(OR($B742="",$D742=""),"",ROUND(N($D742)*IFERROR(INDEX(Items!$G:$G,MATCH($B742,Items!$A:$A,0)),0),2))</f>
        <v/>
      </c>
    </row>
    <row r="743" spans="1:8" x14ac:dyDescent="0.3">
      <c r="A743" s="15"/>
      <c r="B743" s="13"/>
      <c r="C743" s="13"/>
      <c r="D743" s="13"/>
      <c r="E743" s="13"/>
      <c r="F743" s="13"/>
      <c r="G743" s="16" t="str">
        <f>IF($B743="","",IFERROR(INDEX(Items!$C:$C,MATCH($B743,Items!$A:$A,0))&amp;"",""))</f>
        <v/>
      </c>
      <c r="H743" s="17" t="str">
        <f>IF(OR($B743="",$D743=""),"",ROUND(N($D743)*IFERROR(INDEX(Items!$G:$G,MATCH($B743,Items!$A:$A,0)),0),2))</f>
        <v/>
      </c>
    </row>
    <row r="744" spans="1:8" x14ac:dyDescent="0.3">
      <c r="A744" s="15"/>
      <c r="B744" s="13"/>
      <c r="C744" s="13"/>
      <c r="D744" s="13"/>
      <c r="E744" s="13"/>
      <c r="F744" s="13"/>
      <c r="G744" s="16" t="str">
        <f>IF($B744="","",IFERROR(INDEX(Items!$C:$C,MATCH($B744,Items!$A:$A,0))&amp;"",""))</f>
        <v/>
      </c>
      <c r="H744" s="17" t="str">
        <f>IF(OR($B744="",$D744=""),"",ROUND(N($D744)*IFERROR(INDEX(Items!$G:$G,MATCH($B744,Items!$A:$A,0)),0),2))</f>
        <v/>
      </c>
    </row>
    <row r="745" spans="1:8" x14ac:dyDescent="0.3">
      <c r="A745" s="15"/>
      <c r="B745" s="13"/>
      <c r="C745" s="13"/>
      <c r="D745" s="13"/>
      <c r="E745" s="13"/>
      <c r="F745" s="13"/>
      <c r="G745" s="16" t="str">
        <f>IF($B745="","",IFERROR(INDEX(Items!$C:$C,MATCH($B745,Items!$A:$A,0))&amp;"",""))</f>
        <v/>
      </c>
      <c r="H745" s="17" t="str">
        <f>IF(OR($B745="",$D745=""),"",ROUND(N($D745)*IFERROR(INDEX(Items!$G:$G,MATCH($B745,Items!$A:$A,0)),0),2))</f>
        <v/>
      </c>
    </row>
    <row r="746" spans="1:8" x14ac:dyDescent="0.3">
      <c r="A746" s="15"/>
      <c r="B746" s="13"/>
      <c r="C746" s="13"/>
      <c r="D746" s="13"/>
      <c r="E746" s="13"/>
      <c r="F746" s="13"/>
      <c r="G746" s="16" t="str">
        <f>IF($B746="","",IFERROR(INDEX(Items!$C:$C,MATCH($B746,Items!$A:$A,0))&amp;"",""))</f>
        <v/>
      </c>
      <c r="H746" s="17" t="str">
        <f>IF(OR($B746="",$D746=""),"",ROUND(N($D746)*IFERROR(INDEX(Items!$G:$G,MATCH($B746,Items!$A:$A,0)),0),2))</f>
        <v/>
      </c>
    </row>
    <row r="747" spans="1:8" x14ac:dyDescent="0.3">
      <c r="A747" s="15"/>
      <c r="B747" s="13"/>
      <c r="C747" s="13"/>
      <c r="D747" s="13"/>
      <c r="E747" s="13"/>
      <c r="F747" s="13"/>
      <c r="G747" s="16" t="str">
        <f>IF($B747="","",IFERROR(INDEX(Items!$C:$C,MATCH($B747,Items!$A:$A,0))&amp;"",""))</f>
        <v/>
      </c>
      <c r="H747" s="17" t="str">
        <f>IF(OR($B747="",$D747=""),"",ROUND(N($D747)*IFERROR(INDEX(Items!$G:$G,MATCH($B747,Items!$A:$A,0)),0),2))</f>
        <v/>
      </c>
    </row>
    <row r="748" spans="1:8" x14ac:dyDescent="0.3">
      <c r="A748" s="15"/>
      <c r="B748" s="13"/>
      <c r="C748" s="13"/>
      <c r="D748" s="13"/>
      <c r="E748" s="13"/>
      <c r="F748" s="13"/>
      <c r="G748" s="16" t="str">
        <f>IF($B748="","",IFERROR(INDEX(Items!$C:$C,MATCH($B748,Items!$A:$A,0))&amp;"",""))</f>
        <v/>
      </c>
      <c r="H748" s="17" t="str">
        <f>IF(OR($B748="",$D748=""),"",ROUND(N($D748)*IFERROR(INDEX(Items!$G:$G,MATCH($B748,Items!$A:$A,0)),0),2))</f>
        <v/>
      </c>
    </row>
    <row r="749" spans="1:8" x14ac:dyDescent="0.3">
      <c r="A749" s="15"/>
      <c r="B749" s="13"/>
      <c r="C749" s="13"/>
      <c r="D749" s="13"/>
      <c r="E749" s="13"/>
      <c r="F749" s="13"/>
      <c r="G749" s="16" t="str">
        <f>IF($B749="","",IFERROR(INDEX(Items!$C:$C,MATCH($B749,Items!$A:$A,0))&amp;"",""))</f>
        <v/>
      </c>
      <c r="H749" s="17" t="str">
        <f>IF(OR($B749="",$D749=""),"",ROUND(N($D749)*IFERROR(INDEX(Items!$G:$G,MATCH($B749,Items!$A:$A,0)),0),2))</f>
        <v/>
      </c>
    </row>
    <row r="750" spans="1:8" x14ac:dyDescent="0.3">
      <c r="A750" s="15"/>
      <c r="B750" s="13"/>
      <c r="C750" s="13"/>
      <c r="D750" s="13"/>
      <c r="E750" s="13"/>
      <c r="F750" s="13"/>
      <c r="G750" s="16" t="str">
        <f>IF($B750="","",IFERROR(INDEX(Items!$C:$C,MATCH($B750,Items!$A:$A,0))&amp;"",""))</f>
        <v/>
      </c>
      <c r="H750" s="17" t="str">
        <f>IF(OR($B750="",$D750=""),"",ROUND(N($D750)*IFERROR(INDEX(Items!$G:$G,MATCH($B750,Items!$A:$A,0)),0),2))</f>
        <v/>
      </c>
    </row>
    <row r="751" spans="1:8" x14ac:dyDescent="0.3">
      <c r="A751" s="15"/>
      <c r="B751" s="13"/>
      <c r="C751" s="13"/>
      <c r="D751" s="13"/>
      <c r="E751" s="13"/>
      <c r="F751" s="13"/>
      <c r="G751" s="16" t="str">
        <f>IF($B751="","",IFERROR(INDEX(Items!$C:$C,MATCH($B751,Items!$A:$A,0))&amp;"",""))</f>
        <v/>
      </c>
      <c r="H751" s="17" t="str">
        <f>IF(OR($B751="",$D751=""),"",ROUND(N($D751)*IFERROR(INDEX(Items!$G:$G,MATCH($B751,Items!$A:$A,0)),0),2))</f>
        <v/>
      </c>
    </row>
    <row r="752" spans="1:8" x14ac:dyDescent="0.3">
      <c r="A752" s="15"/>
      <c r="B752" s="13"/>
      <c r="C752" s="13"/>
      <c r="D752" s="13"/>
      <c r="E752" s="13"/>
      <c r="F752" s="13"/>
      <c r="G752" s="16" t="str">
        <f>IF($B752="","",IFERROR(INDEX(Items!$C:$C,MATCH($B752,Items!$A:$A,0))&amp;"",""))</f>
        <v/>
      </c>
      <c r="H752" s="17" t="str">
        <f>IF(OR($B752="",$D752=""),"",ROUND(N($D752)*IFERROR(INDEX(Items!$G:$G,MATCH($B752,Items!$A:$A,0)),0),2))</f>
        <v/>
      </c>
    </row>
    <row r="753" spans="1:8" x14ac:dyDescent="0.3">
      <c r="A753" s="15"/>
      <c r="B753" s="13"/>
      <c r="C753" s="13"/>
      <c r="D753" s="13"/>
      <c r="E753" s="13"/>
      <c r="F753" s="13"/>
      <c r="G753" s="16" t="str">
        <f>IF($B753="","",IFERROR(INDEX(Items!$C:$C,MATCH($B753,Items!$A:$A,0))&amp;"",""))</f>
        <v/>
      </c>
      <c r="H753" s="17" t="str">
        <f>IF(OR($B753="",$D753=""),"",ROUND(N($D753)*IFERROR(INDEX(Items!$G:$G,MATCH($B753,Items!$A:$A,0)),0),2))</f>
        <v/>
      </c>
    </row>
    <row r="754" spans="1:8" x14ac:dyDescent="0.3">
      <c r="A754" s="15"/>
      <c r="B754" s="13"/>
      <c r="C754" s="13"/>
      <c r="D754" s="13"/>
      <c r="E754" s="13"/>
      <c r="F754" s="13"/>
      <c r="G754" s="16" t="str">
        <f>IF($B754="","",IFERROR(INDEX(Items!$C:$C,MATCH($B754,Items!$A:$A,0))&amp;"",""))</f>
        <v/>
      </c>
      <c r="H754" s="17" t="str">
        <f>IF(OR($B754="",$D754=""),"",ROUND(N($D754)*IFERROR(INDEX(Items!$G:$G,MATCH($B754,Items!$A:$A,0)),0),2))</f>
        <v/>
      </c>
    </row>
    <row r="755" spans="1:8" x14ac:dyDescent="0.3">
      <c r="A755" s="15"/>
      <c r="B755" s="13"/>
      <c r="C755" s="13"/>
      <c r="D755" s="13"/>
      <c r="E755" s="13"/>
      <c r="F755" s="13"/>
      <c r="G755" s="16" t="str">
        <f>IF($B755="","",IFERROR(INDEX(Items!$C:$C,MATCH($B755,Items!$A:$A,0))&amp;"",""))</f>
        <v/>
      </c>
      <c r="H755" s="17" t="str">
        <f>IF(OR($B755="",$D755=""),"",ROUND(N($D755)*IFERROR(INDEX(Items!$G:$G,MATCH($B755,Items!$A:$A,0)),0),2))</f>
        <v/>
      </c>
    </row>
    <row r="756" spans="1:8" x14ac:dyDescent="0.3">
      <c r="A756" s="15"/>
      <c r="B756" s="13"/>
      <c r="C756" s="13"/>
      <c r="D756" s="13"/>
      <c r="E756" s="13"/>
      <c r="F756" s="13"/>
      <c r="G756" s="16" t="str">
        <f>IF($B756="","",IFERROR(INDEX(Items!$C:$C,MATCH($B756,Items!$A:$A,0))&amp;"",""))</f>
        <v/>
      </c>
      <c r="H756" s="17" t="str">
        <f>IF(OR($B756="",$D756=""),"",ROUND(N($D756)*IFERROR(INDEX(Items!$G:$G,MATCH($B756,Items!$A:$A,0)),0),2))</f>
        <v/>
      </c>
    </row>
    <row r="757" spans="1:8" x14ac:dyDescent="0.3">
      <c r="A757" s="15"/>
      <c r="B757" s="13"/>
      <c r="C757" s="13"/>
      <c r="D757" s="13"/>
      <c r="E757" s="13"/>
      <c r="F757" s="13"/>
      <c r="G757" s="16" t="str">
        <f>IF($B757="","",IFERROR(INDEX(Items!$C:$C,MATCH($B757,Items!$A:$A,0))&amp;"",""))</f>
        <v/>
      </c>
      <c r="H757" s="17" t="str">
        <f>IF(OR($B757="",$D757=""),"",ROUND(N($D757)*IFERROR(INDEX(Items!$G:$G,MATCH($B757,Items!$A:$A,0)),0),2))</f>
        <v/>
      </c>
    </row>
    <row r="758" spans="1:8" x14ac:dyDescent="0.3">
      <c r="A758" s="15"/>
      <c r="B758" s="13"/>
      <c r="C758" s="13"/>
      <c r="D758" s="13"/>
      <c r="E758" s="13"/>
      <c r="F758" s="13"/>
      <c r="G758" s="16" t="str">
        <f>IF($B758="","",IFERROR(INDEX(Items!$C:$C,MATCH($B758,Items!$A:$A,0))&amp;"",""))</f>
        <v/>
      </c>
      <c r="H758" s="17" t="str">
        <f>IF(OR($B758="",$D758=""),"",ROUND(N($D758)*IFERROR(INDEX(Items!$G:$G,MATCH($B758,Items!$A:$A,0)),0),2))</f>
        <v/>
      </c>
    </row>
    <row r="759" spans="1:8" x14ac:dyDescent="0.3">
      <c r="A759" s="15"/>
      <c r="B759" s="13"/>
      <c r="C759" s="13"/>
      <c r="D759" s="13"/>
      <c r="E759" s="13"/>
      <c r="F759" s="13"/>
      <c r="G759" s="16" t="str">
        <f>IF($B759="","",IFERROR(INDEX(Items!$C:$C,MATCH($B759,Items!$A:$A,0))&amp;"",""))</f>
        <v/>
      </c>
      <c r="H759" s="17" t="str">
        <f>IF(OR($B759="",$D759=""),"",ROUND(N($D759)*IFERROR(INDEX(Items!$G:$G,MATCH($B759,Items!$A:$A,0)),0),2))</f>
        <v/>
      </c>
    </row>
    <row r="760" spans="1:8" x14ac:dyDescent="0.3">
      <c r="A760" s="15"/>
      <c r="B760" s="13"/>
      <c r="C760" s="13"/>
      <c r="D760" s="13"/>
      <c r="E760" s="13"/>
      <c r="F760" s="13"/>
      <c r="G760" s="16" t="str">
        <f>IF($B760="","",IFERROR(INDEX(Items!$C:$C,MATCH($B760,Items!$A:$A,0))&amp;"",""))</f>
        <v/>
      </c>
      <c r="H760" s="17" t="str">
        <f>IF(OR($B760="",$D760=""),"",ROUND(N($D760)*IFERROR(INDEX(Items!$G:$G,MATCH($B760,Items!$A:$A,0)),0),2))</f>
        <v/>
      </c>
    </row>
    <row r="761" spans="1:8" x14ac:dyDescent="0.3">
      <c r="A761" s="15"/>
      <c r="B761" s="13"/>
      <c r="C761" s="13"/>
      <c r="D761" s="13"/>
      <c r="E761" s="13"/>
      <c r="F761" s="13"/>
      <c r="G761" s="16" t="str">
        <f>IF($B761="","",IFERROR(INDEX(Items!$C:$C,MATCH($B761,Items!$A:$A,0))&amp;"",""))</f>
        <v/>
      </c>
      <c r="H761" s="17" t="str">
        <f>IF(OR($B761="",$D761=""),"",ROUND(N($D761)*IFERROR(INDEX(Items!$G:$G,MATCH($B761,Items!$A:$A,0)),0),2))</f>
        <v/>
      </c>
    </row>
    <row r="762" spans="1:8" x14ac:dyDescent="0.3">
      <c r="A762" s="15"/>
      <c r="B762" s="13"/>
      <c r="C762" s="13"/>
      <c r="D762" s="13"/>
      <c r="E762" s="13"/>
      <c r="F762" s="13"/>
      <c r="G762" s="16" t="str">
        <f>IF($B762="","",IFERROR(INDEX(Items!$C:$C,MATCH($B762,Items!$A:$A,0))&amp;"",""))</f>
        <v/>
      </c>
      <c r="H762" s="17" t="str">
        <f>IF(OR($B762="",$D762=""),"",ROUND(N($D762)*IFERROR(INDEX(Items!$G:$G,MATCH($B762,Items!$A:$A,0)),0),2))</f>
        <v/>
      </c>
    </row>
    <row r="763" spans="1:8" x14ac:dyDescent="0.3">
      <c r="A763" s="15"/>
      <c r="B763" s="13"/>
      <c r="C763" s="13"/>
      <c r="D763" s="13"/>
      <c r="E763" s="13"/>
      <c r="F763" s="13"/>
      <c r="G763" s="16" t="str">
        <f>IF($B763="","",IFERROR(INDEX(Items!$C:$C,MATCH($B763,Items!$A:$A,0))&amp;"",""))</f>
        <v/>
      </c>
      <c r="H763" s="17" t="str">
        <f>IF(OR($B763="",$D763=""),"",ROUND(N($D763)*IFERROR(INDEX(Items!$G:$G,MATCH($B763,Items!$A:$A,0)),0),2))</f>
        <v/>
      </c>
    </row>
    <row r="764" spans="1:8" x14ac:dyDescent="0.3">
      <c r="A764" s="15"/>
      <c r="B764" s="13"/>
      <c r="C764" s="13"/>
      <c r="D764" s="13"/>
      <c r="E764" s="13"/>
      <c r="F764" s="13"/>
      <c r="G764" s="16" t="str">
        <f>IF($B764="","",IFERROR(INDEX(Items!$C:$C,MATCH($B764,Items!$A:$A,0))&amp;"",""))</f>
        <v/>
      </c>
      <c r="H764" s="17" t="str">
        <f>IF(OR($B764="",$D764=""),"",ROUND(N($D764)*IFERROR(INDEX(Items!$G:$G,MATCH($B764,Items!$A:$A,0)),0),2))</f>
        <v/>
      </c>
    </row>
    <row r="765" spans="1:8" x14ac:dyDescent="0.3">
      <c r="A765" s="15"/>
      <c r="B765" s="13"/>
      <c r="C765" s="13"/>
      <c r="D765" s="13"/>
      <c r="E765" s="13"/>
      <c r="F765" s="13"/>
      <c r="G765" s="16" t="str">
        <f>IF($B765="","",IFERROR(INDEX(Items!$C:$C,MATCH($B765,Items!$A:$A,0))&amp;"",""))</f>
        <v/>
      </c>
      <c r="H765" s="17" t="str">
        <f>IF(OR($B765="",$D765=""),"",ROUND(N($D765)*IFERROR(INDEX(Items!$G:$G,MATCH($B765,Items!$A:$A,0)),0),2))</f>
        <v/>
      </c>
    </row>
    <row r="766" spans="1:8" x14ac:dyDescent="0.3">
      <c r="A766" s="15"/>
      <c r="B766" s="13"/>
      <c r="C766" s="13"/>
      <c r="D766" s="13"/>
      <c r="E766" s="13"/>
      <c r="F766" s="13"/>
      <c r="G766" s="16" t="str">
        <f>IF($B766="","",IFERROR(INDEX(Items!$C:$C,MATCH($B766,Items!$A:$A,0))&amp;"",""))</f>
        <v/>
      </c>
      <c r="H766" s="17" t="str">
        <f>IF(OR($B766="",$D766=""),"",ROUND(N($D766)*IFERROR(INDEX(Items!$G:$G,MATCH($B766,Items!$A:$A,0)),0),2))</f>
        <v/>
      </c>
    </row>
    <row r="767" spans="1:8" x14ac:dyDescent="0.3">
      <c r="A767" s="15"/>
      <c r="B767" s="13"/>
      <c r="C767" s="13"/>
      <c r="D767" s="13"/>
      <c r="E767" s="13"/>
      <c r="F767" s="13"/>
      <c r="G767" s="16" t="str">
        <f>IF($B767="","",IFERROR(INDEX(Items!$C:$C,MATCH($B767,Items!$A:$A,0))&amp;"",""))</f>
        <v/>
      </c>
      <c r="H767" s="17" t="str">
        <f>IF(OR($B767="",$D767=""),"",ROUND(N($D767)*IFERROR(INDEX(Items!$G:$G,MATCH($B767,Items!$A:$A,0)),0),2))</f>
        <v/>
      </c>
    </row>
    <row r="768" spans="1:8" x14ac:dyDescent="0.3">
      <c r="A768" s="15"/>
      <c r="B768" s="13"/>
      <c r="C768" s="13"/>
      <c r="D768" s="13"/>
      <c r="E768" s="13"/>
      <c r="F768" s="13"/>
      <c r="G768" s="16" t="str">
        <f>IF($B768="","",IFERROR(INDEX(Items!$C:$C,MATCH($B768,Items!$A:$A,0))&amp;"",""))</f>
        <v/>
      </c>
      <c r="H768" s="17" t="str">
        <f>IF(OR($B768="",$D768=""),"",ROUND(N($D768)*IFERROR(INDEX(Items!$G:$G,MATCH($B768,Items!$A:$A,0)),0),2))</f>
        <v/>
      </c>
    </row>
    <row r="769" spans="1:8" x14ac:dyDescent="0.3">
      <c r="A769" s="15"/>
      <c r="B769" s="13"/>
      <c r="C769" s="13"/>
      <c r="D769" s="13"/>
      <c r="E769" s="13"/>
      <c r="F769" s="13"/>
      <c r="G769" s="16" t="str">
        <f>IF($B769="","",IFERROR(INDEX(Items!$C:$C,MATCH($B769,Items!$A:$A,0))&amp;"",""))</f>
        <v/>
      </c>
      <c r="H769" s="17" t="str">
        <f>IF(OR($B769="",$D769=""),"",ROUND(N($D769)*IFERROR(INDEX(Items!$G:$G,MATCH($B769,Items!$A:$A,0)),0),2))</f>
        <v/>
      </c>
    </row>
    <row r="770" spans="1:8" x14ac:dyDescent="0.3">
      <c r="A770" s="15"/>
      <c r="B770" s="13"/>
      <c r="C770" s="13"/>
      <c r="D770" s="13"/>
      <c r="E770" s="13"/>
      <c r="F770" s="13"/>
      <c r="G770" s="16" t="str">
        <f>IF($B770="","",IFERROR(INDEX(Items!$C:$C,MATCH($B770,Items!$A:$A,0))&amp;"",""))</f>
        <v/>
      </c>
      <c r="H770" s="17" t="str">
        <f>IF(OR($B770="",$D770=""),"",ROUND(N($D770)*IFERROR(INDEX(Items!$G:$G,MATCH($B770,Items!$A:$A,0)),0),2))</f>
        <v/>
      </c>
    </row>
    <row r="771" spans="1:8" x14ac:dyDescent="0.3">
      <c r="A771" s="15"/>
      <c r="B771" s="13"/>
      <c r="C771" s="13"/>
      <c r="D771" s="13"/>
      <c r="E771" s="13"/>
      <c r="F771" s="13"/>
      <c r="G771" s="16" t="str">
        <f>IF($B771="","",IFERROR(INDEX(Items!$C:$C,MATCH($B771,Items!$A:$A,0))&amp;"",""))</f>
        <v/>
      </c>
      <c r="H771" s="17" t="str">
        <f>IF(OR($B771="",$D771=""),"",ROUND(N($D771)*IFERROR(INDEX(Items!$G:$G,MATCH($B771,Items!$A:$A,0)),0),2))</f>
        <v/>
      </c>
    </row>
    <row r="772" spans="1:8" x14ac:dyDescent="0.3">
      <c r="A772" s="15"/>
      <c r="B772" s="13"/>
      <c r="C772" s="13"/>
      <c r="D772" s="13"/>
      <c r="E772" s="13"/>
      <c r="F772" s="13"/>
      <c r="G772" s="16" t="str">
        <f>IF($B772="","",IFERROR(INDEX(Items!$C:$C,MATCH($B772,Items!$A:$A,0))&amp;"",""))</f>
        <v/>
      </c>
      <c r="H772" s="17" t="str">
        <f>IF(OR($B772="",$D772=""),"",ROUND(N($D772)*IFERROR(INDEX(Items!$G:$G,MATCH($B772,Items!$A:$A,0)),0),2))</f>
        <v/>
      </c>
    </row>
    <row r="773" spans="1:8" x14ac:dyDescent="0.3">
      <c r="A773" s="15"/>
      <c r="B773" s="13"/>
      <c r="C773" s="13"/>
      <c r="D773" s="13"/>
      <c r="E773" s="13"/>
      <c r="F773" s="13"/>
      <c r="G773" s="16" t="str">
        <f>IF($B773="","",IFERROR(INDEX(Items!$C:$C,MATCH($B773,Items!$A:$A,0))&amp;"",""))</f>
        <v/>
      </c>
      <c r="H773" s="17" t="str">
        <f>IF(OR($B773="",$D773=""),"",ROUND(N($D773)*IFERROR(INDEX(Items!$G:$G,MATCH($B773,Items!$A:$A,0)),0),2))</f>
        <v/>
      </c>
    </row>
    <row r="774" spans="1:8" x14ac:dyDescent="0.3">
      <c r="A774" s="15"/>
      <c r="B774" s="13"/>
      <c r="C774" s="13"/>
      <c r="D774" s="13"/>
      <c r="E774" s="13"/>
      <c r="F774" s="13"/>
      <c r="G774" s="16" t="str">
        <f>IF($B774="","",IFERROR(INDEX(Items!$C:$C,MATCH($B774,Items!$A:$A,0))&amp;"",""))</f>
        <v/>
      </c>
      <c r="H774" s="17" t="str">
        <f>IF(OR($B774="",$D774=""),"",ROUND(N($D774)*IFERROR(INDEX(Items!$G:$G,MATCH($B774,Items!$A:$A,0)),0),2))</f>
        <v/>
      </c>
    </row>
    <row r="775" spans="1:8" x14ac:dyDescent="0.3">
      <c r="A775" s="15"/>
      <c r="B775" s="13"/>
      <c r="C775" s="13"/>
      <c r="D775" s="13"/>
      <c r="E775" s="13"/>
      <c r="F775" s="13"/>
      <c r="G775" s="16" t="str">
        <f>IF($B775="","",IFERROR(INDEX(Items!$C:$C,MATCH($B775,Items!$A:$A,0))&amp;"",""))</f>
        <v/>
      </c>
      <c r="H775" s="17" t="str">
        <f>IF(OR($B775="",$D775=""),"",ROUND(N($D775)*IFERROR(INDEX(Items!$G:$G,MATCH($B775,Items!$A:$A,0)),0),2))</f>
        <v/>
      </c>
    </row>
    <row r="776" spans="1:8" x14ac:dyDescent="0.3">
      <c r="A776" s="15"/>
      <c r="B776" s="13"/>
      <c r="C776" s="13"/>
      <c r="D776" s="13"/>
      <c r="E776" s="13"/>
      <c r="F776" s="13"/>
      <c r="G776" s="16" t="str">
        <f>IF($B776="","",IFERROR(INDEX(Items!$C:$C,MATCH($B776,Items!$A:$A,0))&amp;"",""))</f>
        <v/>
      </c>
      <c r="H776" s="17" t="str">
        <f>IF(OR($B776="",$D776=""),"",ROUND(N($D776)*IFERROR(INDEX(Items!$G:$G,MATCH($B776,Items!$A:$A,0)),0),2))</f>
        <v/>
      </c>
    </row>
    <row r="777" spans="1:8" x14ac:dyDescent="0.3">
      <c r="A777" s="15"/>
      <c r="B777" s="13"/>
      <c r="C777" s="13"/>
      <c r="D777" s="13"/>
      <c r="E777" s="13"/>
      <c r="F777" s="13"/>
      <c r="G777" s="16" t="str">
        <f>IF($B777="","",IFERROR(INDEX(Items!$C:$C,MATCH($B777,Items!$A:$A,0))&amp;"",""))</f>
        <v/>
      </c>
      <c r="H777" s="17" t="str">
        <f>IF(OR($B777="",$D777=""),"",ROUND(N($D777)*IFERROR(INDEX(Items!$G:$G,MATCH($B777,Items!$A:$A,0)),0),2))</f>
        <v/>
      </c>
    </row>
    <row r="778" spans="1:8" x14ac:dyDescent="0.3">
      <c r="A778" s="15"/>
      <c r="B778" s="13"/>
      <c r="C778" s="13"/>
      <c r="D778" s="13"/>
      <c r="E778" s="13"/>
      <c r="F778" s="13"/>
      <c r="G778" s="16" t="str">
        <f>IF($B778="","",IFERROR(INDEX(Items!$C:$C,MATCH($B778,Items!$A:$A,0))&amp;"",""))</f>
        <v/>
      </c>
      <c r="H778" s="17" t="str">
        <f>IF(OR($B778="",$D778=""),"",ROUND(N($D778)*IFERROR(INDEX(Items!$G:$G,MATCH($B778,Items!$A:$A,0)),0),2))</f>
        <v/>
      </c>
    </row>
    <row r="779" spans="1:8" x14ac:dyDescent="0.3">
      <c r="A779" s="15"/>
      <c r="B779" s="13"/>
      <c r="C779" s="13"/>
      <c r="D779" s="13"/>
      <c r="E779" s="13"/>
      <c r="F779" s="13"/>
      <c r="G779" s="16" t="str">
        <f>IF($B779="","",IFERROR(INDEX(Items!$C:$C,MATCH($B779,Items!$A:$A,0))&amp;"",""))</f>
        <v/>
      </c>
      <c r="H779" s="17" t="str">
        <f>IF(OR($B779="",$D779=""),"",ROUND(N($D779)*IFERROR(INDEX(Items!$G:$G,MATCH($B779,Items!$A:$A,0)),0),2))</f>
        <v/>
      </c>
    </row>
    <row r="780" spans="1:8" x14ac:dyDescent="0.3">
      <c r="A780" s="15"/>
      <c r="B780" s="13"/>
      <c r="C780" s="13"/>
      <c r="D780" s="13"/>
      <c r="E780" s="13"/>
      <c r="F780" s="13"/>
      <c r="G780" s="16" t="str">
        <f>IF($B780="","",IFERROR(INDEX(Items!$C:$C,MATCH($B780,Items!$A:$A,0))&amp;"",""))</f>
        <v/>
      </c>
      <c r="H780" s="17" t="str">
        <f>IF(OR($B780="",$D780=""),"",ROUND(N($D780)*IFERROR(INDEX(Items!$G:$G,MATCH($B780,Items!$A:$A,0)),0),2))</f>
        <v/>
      </c>
    </row>
    <row r="781" spans="1:8" x14ac:dyDescent="0.3">
      <c r="A781" s="15"/>
      <c r="B781" s="13"/>
      <c r="C781" s="13"/>
      <c r="D781" s="13"/>
      <c r="E781" s="13"/>
      <c r="F781" s="13"/>
      <c r="G781" s="16" t="str">
        <f>IF($B781="","",IFERROR(INDEX(Items!$C:$C,MATCH($B781,Items!$A:$A,0))&amp;"",""))</f>
        <v/>
      </c>
      <c r="H781" s="17" t="str">
        <f>IF(OR($B781="",$D781=""),"",ROUND(N($D781)*IFERROR(INDEX(Items!$G:$G,MATCH($B781,Items!$A:$A,0)),0),2))</f>
        <v/>
      </c>
    </row>
    <row r="782" spans="1:8" x14ac:dyDescent="0.3">
      <c r="A782" s="15"/>
      <c r="B782" s="13"/>
      <c r="C782" s="13"/>
      <c r="D782" s="13"/>
      <c r="E782" s="13"/>
      <c r="F782" s="13"/>
      <c r="G782" s="16" t="str">
        <f>IF($B782="","",IFERROR(INDEX(Items!$C:$C,MATCH($B782,Items!$A:$A,0))&amp;"",""))</f>
        <v/>
      </c>
      <c r="H782" s="17" t="str">
        <f>IF(OR($B782="",$D782=""),"",ROUND(N($D782)*IFERROR(INDEX(Items!$G:$G,MATCH($B782,Items!$A:$A,0)),0),2))</f>
        <v/>
      </c>
    </row>
    <row r="783" spans="1:8" x14ac:dyDescent="0.3">
      <c r="A783" s="15"/>
      <c r="B783" s="13"/>
      <c r="C783" s="13"/>
      <c r="D783" s="13"/>
      <c r="E783" s="13"/>
      <c r="F783" s="13"/>
      <c r="G783" s="16" t="str">
        <f>IF($B783="","",IFERROR(INDEX(Items!$C:$C,MATCH($B783,Items!$A:$A,0))&amp;"",""))</f>
        <v/>
      </c>
      <c r="H783" s="17" t="str">
        <f>IF(OR($B783="",$D783=""),"",ROUND(N($D783)*IFERROR(INDEX(Items!$G:$G,MATCH($B783,Items!$A:$A,0)),0),2))</f>
        <v/>
      </c>
    </row>
    <row r="784" spans="1:8" x14ac:dyDescent="0.3">
      <c r="A784" s="15"/>
      <c r="B784" s="13"/>
      <c r="C784" s="13"/>
      <c r="D784" s="13"/>
      <c r="E784" s="13"/>
      <c r="F784" s="13"/>
      <c r="G784" s="16" t="str">
        <f>IF($B784="","",IFERROR(INDEX(Items!$C:$C,MATCH($B784,Items!$A:$A,0))&amp;"",""))</f>
        <v/>
      </c>
      <c r="H784" s="17" t="str">
        <f>IF(OR($B784="",$D784=""),"",ROUND(N($D784)*IFERROR(INDEX(Items!$G:$G,MATCH($B784,Items!$A:$A,0)),0),2))</f>
        <v/>
      </c>
    </row>
    <row r="785" spans="1:8" x14ac:dyDescent="0.3">
      <c r="A785" s="15"/>
      <c r="B785" s="13"/>
      <c r="C785" s="13"/>
      <c r="D785" s="13"/>
      <c r="E785" s="13"/>
      <c r="F785" s="13"/>
      <c r="G785" s="16" t="str">
        <f>IF($B785="","",IFERROR(INDEX(Items!$C:$C,MATCH($B785,Items!$A:$A,0))&amp;"",""))</f>
        <v/>
      </c>
      <c r="H785" s="17" t="str">
        <f>IF(OR($B785="",$D785=""),"",ROUND(N($D785)*IFERROR(INDEX(Items!$G:$G,MATCH($B785,Items!$A:$A,0)),0),2))</f>
        <v/>
      </c>
    </row>
    <row r="786" spans="1:8" x14ac:dyDescent="0.3">
      <c r="A786" s="15"/>
      <c r="B786" s="13"/>
      <c r="C786" s="13"/>
      <c r="D786" s="13"/>
      <c r="E786" s="13"/>
      <c r="F786" s="13"/>
      <c r="G786" s="16" t="str">
        <f>IF($B786="","",IFERROR(INDEX(Items!$C:$C,MATCH($B786,Items!$A:$A,0))&amp;"",""))</f>
        <v/>
      </c>
      <c r="H786" s="17" t="str">
        <f>IF(OR($B786="",$D786=""),"",ROUND(N($D786)*IFERROR(INDEX(Items!$G:$G,MATCH($B786,Items!$A:$A,0)),0),2))</f>
        <v/>
      </c>
    </row>
    <row r="787" spans="1:8" x14ac:dyDescent="0.3">
      <c r="A787" s="15"/>
      <c r="B787" s="13"/>
      <c r="C787" s="13"/>
      <c r="D787" s="13"/>
      <c r="E787" s="13"/>
      <c r="F787" s="13"/>
      <c r="G787" s="16" t="str">
        <f>IF($B787="","",IFERROR(INDEX(Items!$C:$C,MATCH($B787,Items!$A:$A,0))&amp;"",""))</f>
        <v/>
      </c>
      <c r="H787" s="17" t="str">
        <f>IF(OR($B787="",$D787=""),"",ROUND(N($D787)*IFERROR(INDEX(Items!$G:$G,MATCH($B787,Items!$A:$A,0)),0),2))</f>
        <v/>
      </c>
    </row>
    <row r="788" spans="1:8" x14ac:dyDescent="0.3">
      <c r="A788" s="15"/>
      <c r="B788" s="13"/>
      <c r="C788" s="13"/>
      <c r="D788" s="13"/>
      <c r="E788" s="13"/>
      <c r="F788" s="13"/>
      <c r="G788" s="16" t="str">
        <f>IF($B788="","",IFERROR(INDEX(Items!$C:$C,MATCH($B788,Items!$A:$A,0))&amp;"",""))</f>
        <v/>
      </c>
      <c r="H788" s="17" t="str">
        <f>IF(OR($B788="",$D788=""),"",ROUND(N($D788)*IFERROR(INDEX(Items!$G:$G,MATCH($B788,Items!$A:$A,0)),0),2))</f>
        <v/>
      </c>
    </row>
    <row r="789" spans="1:8" x14ac:dyDescent="0.3">
      <c r="A789" s="15"/>
      <c r="B789" s="13"/>
      <c r="C789" s="13"/>
      <c r="D789" s="13"/>
      <c r="E789" s="13"/>
      <c r="F789" s="13"/>
      <c r="G789" s="16" t="str">
        <f>IF($B789="","",IFERROR(INDEX(Items!$C:$C,MATCH($B789,Items!$A:$A,0))&amp;"",""))</f>
        <v/>
      </c>
      <c r="H789" s="17" t="str">
        <f>IF(OR($B789="",$D789=""),"",ROUND(N($D789)*IFERROR(INDEX(Items!$G:$G,MATCH($B789,Items!$A:$A,0)),0),2))</f>
        <v/>
      </c>
    </row>
    <row r="790" spans="1:8" x14ac:dyDescent="0.3">
      <c r="A790" s="15"/>
      <c r="B790" s="13"/>
      <c r="C790" s="13"/>
      <c r="D790" s="13"/>
      <c r="E790" s="13"/>
      <c r="F790" s="13"/>
      <c r="G790" s="16" t="str">
        <f>IF($B790="","",IFERROR(INDEX(Items!$C:$C,MATCH($B790,Items!$A:$A,0))&amp;"",""))</f>
        <v/>
      </c>
      <c r="H790" s="17" t="str">
        <f>IF(OR($B790="",$D790=""),"",ROUND(N($D790)*IFERROR(INDEX(Items!$G:$G,MATCH($B790,Items!$A:$A,0)),0),2))</f>
        <v/>
      </c>
    </row>
    <row r="791" spans="1:8" x14ac:dyDescent="0.3">
      <c r="A791" s="15"/>
      <c r="B791" s="13"/>
      <c r="C791" s="13"/>
      <c r="D791" s="13"/>
      <c r="E791" s="13"/>
      <c r="F791" s="13"/>
      <c r="G791" s="16" t="str">
        <f>IF($B791="","",IFERROR(INDEX(Items!$C:$C,MATCH($B791,Items!$A:$A,0))&amp;"",""))</f>
        <v/>
      </c>
      <c r="H791" s="17" t="str">
        <f>IF(OR($B791="",$D791=""),"",ROUND(N($D791)*IFERROR(INDEX(Items!$G:$G,MATCH($B791,Items!$A:$A,0)),0),2))</f>
        <v/>
      </c>
    </row>
    <row r="792" spans="1:8" x14ac:dyDescent="0.3">
      <c r="A792" s="15"/>
      <c r="B792" s="13"/>
      <c r="C792" s="13"/>
      <c r="D792" s="13"/>
      <c r="E792" s="13"/>
      <c r="F792" s="13"/>
      <c r="G792" s="16" t="str">
        <f>IF($B792="","",IFERROR(INDEX(Items!$C:$C,MATCH($B792,Items!$A:$A,0))&amp;"",""))</f>
        <v/>
      </c>
      <c r="H792" s="17" t="str">
        <f>IF(OR($B792="",$D792=""),"",ROUND(N($D792)*IFERROR(INDEX(Items!$G:$G,MATCH($B792,Items!$A:$A,0)),0),2))</f>
        <v/>
      </c>
    </row>
    <row r="793" spans="1:8" x14ac:dyDescent="0.3">
      <c r="A793" s="15"/>
      <c r="B793" s="13"/>
      <c r="C793" s="13"/>
      <c r="D793" s="13"/>
      <c r="E793" s="13"/>
      <c r="F793" s="13"/>
      <c r="G793" s="16" t="str">
        <f>IF($B793="","",IFERROR(INDEX(Items!$C:$C,MATCH($B793,Items!$A:$A,0))&amp;"",""))</f>
        <v/>
      </c>
      <c r="H793" s="17" t="str">
        <f>IF(OR($B793="",$D793=""),"",ROUND(N($D793)*IFERROR(INDEX(Items!$G:$G,MATCH($B793,Items!$A:$A,0)),0),2))</f>
        <v/>
      </c>
    </row>
    <row r="794" spans="1:8" x14ac:dyDescent="0.3">
      <c r="A794" s="15"/>
      <c r="B794" s="13"/>
      <c r="C794" s="13"/>
      <c r="D794" s="13"/>
      <c r="E794" s="13"/>
      <c r="F794" s="13"/>
      <c r="G794" s="16" t="str">
        <f>IF($B794="","",IFERROR(INDEX(Items!$C:$C,MATCH($B794,Items!$A:$A,0))&amp;"",""))</f>
        <v/>
      </c>
      <c r="H794" s="17" t="str">
        <f>IF(OR($B794="",$D794=""),"",ROUND(N($D794)*IFERROR(INDEX(Items!$G:$G,MATCH($B794,Items!$A:$A,0)),0),2))</f>
        <v/>
      </c>
    </row>
    <row r="795" spans="1:8" x14ac:dyDescent="0.3">
      <c r="A795" s="15"/>
      <c r="B795" s="13"/>
      <c r="C795" s="13"/>
      <c r="D795" s="13"/>
      <c r="E795" s="13"/>
      <c r="F795" s="13"/>
      <c r="G795" s="16" t="str">
        <f>IF($B795="","",IFERROR(INDEX(Items!$C:$C,MATCH($B795,Items!$A:$A,0))&amp;"",""))</f>
        <v/>
      </c>
      <c r="H795" s="17" t="str">
        <f>IF(OR($B795="",$D795=""),"",ROUND(N($D795)*IFERROR(INDEX(Items!$G:$G,MATCH($B795,Items!$A:$A,0)),0),2))</f>
        <v/>
      </c>
    </row>
    <row r="796" spans="1:8" x14ac:dyDescent="0.3">
      <c r="A796" s="15"/>
      <c r="B796" s="13"/>
      <c r="C796" s="13"/>
      <c r="D796" s="13"/>
      <c r="E796" s="13"/>
      <c r="F796" s="13"/>
      <c r="G796" s="16" t="str">
        <f>IF($B796="","",IFERROR(INDEX(Items!$C:$C,MATCH($B796,Items!$A:$A,0))&amp;"",""))</f>
        <v/>
      </c>
      <c r="H796" s="17" t="str">
        <f>IF(OR($B796="",$D796=""),"",ROUND(N($D796)*IFERROR(INDEX(Items!$G:$G,MATCH($B796,Items!$A:$A,0)),0),2))</f>
        <v/>
      </c>
    </row>
    <row r="797" spans="1:8" x14ac:dyDescent="0.3">
      <c r="A797" s="15"/>
      <c r="B797" s="13"/>
      <c r="C797" s="13"/>
      <c r="D797" s="13"/>
      <c r="E797" s="13"/>
      <c r="F797" s="13"/>
      <c r="G797" s="16" t="str">
        <f>IF($B797="","",IFERROR(INDEX(Items!$C:$C,MATCH($B797,Items!$A:$A,0))&amp;"",""))</f>
        <v/>
      </c>
      <c r="H797" s="17" t="str">
        <f>IF(OR($B797="",$D797=""),"",ROUND(N($D797)*IFERROR(INDEX(Items!$G:$G,MATCH($B797,Items!$A:$A,0)),0),2))</f>
        <v/>
      </c>
    </row>
    <row r="798" spans="1:8" x14ac:dyDescent="0.3">
      <c r="A798" s="15"/>
      <c r="B798" s="13"/>
      <c r="C798" s="13"/>
      <c r="D798" s="13"/>
      <c r="E798" s="13"/>
      <c r="F798" s="13"/>
      <c r="G798" s="16" t="str">
        <f>IF($B798="","",IFERROR(INDEX(Items!$C:$C,MATCH($B798,Items!$A:$A,0))&amp;"",""))</f>
        <v/>
      </c>
      <c r="H798" s="17" t="str">
        <f>IF(OR($B798="",$D798=""),"",ROUND(N($D798)*IFERROR(INDEX(Items!$G:$G,MATCH($B798,Items!$A:$A,0)),0),2))</f>
        <v/>
      </c>
    </row>
    <row r="799" spans="1:8" x14ac:dyDescent="0.3">
      <c r="A799" s="15"/>
      <c r="B799" s="13"/>
      <c r="C799" s="13"/>
      <c r="D799" s="13"/>
      <c r="E799" s="13"/>
      <c r="F799" s="13"/>
      <c r="G799" s="16" t="str">
        <f>IF($B799="","",IFERROR(INDEX(Items!$C:$C,MATCH($B799,Items!$A:$A,0))&amp;"",""))</f>
        <v/>
      </c>
      <c r="H799" s="17" t="str">
        <f>IF(OR($B799="",$D799=""),"",ROUND(N($D799)*IFERROR(INDEX(Items!$G:$G,MATCH($B799,Items!$A:$A,0)),0),2))</f>
        <v/>
      </c>
    </row>
    <row r="800" spans="1:8" x14ac:dyDescent="0.3">
      <c r="A800" s="15"/>
      <c r="B800" s="13"/>
      <c r="C800" s="13"/>
      <c r="D800" s="13"/>
      <c r="E800" s="13"/>
      <c r="F800" s="13"/>
      <c r="G800" s="16" t="str">
        <f>IF($B800="","",IFERROR(INDEX(Items!$C:$C,MATCH($B800,Items!$A:$A,0))&amp;"",""))</f>
        <v/>
      </c>
      <c r="H800" s="17" t="str">
        <f>IF(OR($B800="",$D800=""),"",ROUND(N($D800)*IFERROR(INDEX(Items!$G:$G,MATCH($B800,Items!$A:$A,0)),0),2))</f>
        <v/>
      </c>
    </row>
    <row r="801" spans="1:8" x14ac:dyDescent="0.3">
      <c r="A801" s="15"/>
      <c r="B801" s="13"/>
      <c r="C801" s="13"/>
      <c r="D801" s="13"/>
      <c r="E801" s="13"/>
      <c r="F801" s="13"/>
      <c r="G801" s="16" t="str">
        <f>IF($B801="","",IFERROR(INDEX(Items!$C:$C,MATCH($B801,Items!$A:$A,0))&amp;"",""))</f>
        <v/>
      </c>
      <c r="H801" s="17" t="str">
        <f>IF(OR($B801="",$D801=""),"",ROUND(N($D801)*IFERROR(INDEX(Items!$G:$G,MATCH($B801,Items!$A:$A,0)),0),2))</f>
        <v/>
      </c>
    </row>
    <row r="802" spans="1:8" x14ac:dyDescent="0.3">
      <c r="A802" s="15"/>
      <c r="B802" s="13"/>
      <c r="C802" s="13"/>
      <c r="D802" s="13"/>
      <c r="E802" s="13"/>
      <c r="F802" s="13"/>
      <c r="G802" s="16" t="str">
        <f>IF($B802="","",IFERROR(INDEX(Items!$C:$C,MATCH($B802,Items!$A:$A,0))&amp;"",""))</f>
        <v/>
      </c>
      <c r="H802" s="17" t="str">
        <f>IF(OR($B802="",$D802=""),"",ROUND(N($D802)*IFERROR(INDEX(Items!$G:$G,MATCH($B802,Items!$A:$A,0)),0),2))</f>
        <v/>
      </c>
    </row>
    <row r="803" spans="1:8" x14ac:dyDescent="0.3">
      <c r="A803" s="15"/>
      <c r="B803" s="13"/>
      <c r="C803" s="13"/>
      <c r="D803" s="13"/>
      <c r="E803" s="13"/>
      <c r="F803" s="13"/>
      <c r="G803" s="16" t="str">
        <f>IF($B803="","",IFERROR(INDEX(Items!$C:$C,MATCH($B803,Items!$A:$A,0))&amp;"",""))</f>
        <v/>
      </c>
      <c r="H803" s="17" t="str">
        <f>IF(OR($B803="",$D803=""),"",ROUND(N($D803)*IFERROR(INDEX(Items!$G:$G,MATCH($B803,Items!$A:$A,0)),0),2))</f>
        <v/>
      </c>
    </row>
    <row r="804" spans="1:8" x14ac:dyDescent="0.3">
      <c r="A804" s="15"/>
      <c r="B804" s="13"/>
      <c r="C804" s="13"/>
      <c r="D804" s="13"/>
      <c r="E804" s="13"/>
      <c r="F804" s="13"/>
      <c r="G804" s="16" t="str">
        <f>IF($B804="","",IFERROR(INDEX(Items!$C:$C,MATCH($B804,Items!$A:$A,0))&amp;"",""))</f>
        <v/>
      </c>
      <c r="H804" s="17" t="str">
        <f>IF(OR($B804="",$D804=""),"",ROUND(N($D804)*IFERROR(INDEX(Items!$G:$G,MATCH($B804,Items!$A:$A,0)),0),2))</f>
        <v/>
      </c>
    </row>
    <row r="805" spans="1:8" x14ac:dyDescent="0.3">
      <c r="A805" s="15"/>
      <c r="B805" s="13"/>
      <c r="C805" s="13"/>
      <c r="D805" s="13"/>
      <c r="E805" s="13"/>
      <c r="F805" s="13"/>
      <c r="G805" s="16" t="str">
        <f>IF($B805="","",IFERROR(INDEX(Items!$C:$C,MATCH($B805,Items!$A:$A,0))&amp;"",""))</f>
        <v/>
      </c>
      <c r="H805" s="17" t="str">
        <f>IF(OR($B805="",$D805=""),"",ROUND(N($D805)*IFERROR(INDEX(Items!$G:$G,MATCH($B805,Items!$A:$A,0)),0),2))</f>
        <v/>
      </c>
    </row>
    <row r="806" spans="1:8" x14ac:dyDescent="0.3">
      <c r="A806" s="15"/>
      <c r="B806" s="13"/>
      <c r="C806" s="13"/>
      <c r="D806" s="13"/>
      <c r="E806" s="13"/>
      <c r="F806" s="13"/>
      <c r="G806" s="16" t="str">
        <f>IF($B806="","",IFERROR(INDEX(Items!$C:$C,MATCH($B806,Items!$A:$A,0))&amp;"",""))</f>
        <v/>
      </c>
      <c r="H806" s="17" t="str">
        <f>IF(OR($B806="",$D806=""),"",ROUND(N($D806)*IFERROR(INDEX(Items!$G:$G,MATCH($B806,Items!$A:$A,0)),0),2))</f>
        <v/>
      </c>
    </row>
    <row r="807" spans="1:8" x14ac:dyDescent="0.3">
      <c r="A807" s="15"/>
      <c r="B807" s="13"/>
      <c r="C807" s="13"/>
      <c r="D807" s="13"/>
      <c r="E807" s="13"/>
      <c r="F807" s="13"/>
      <c r="G807" s="16" t="str">
        <f>IF($B807="","",IFERROR(INDEX(Items!$C:$C,MATCH($B807,Items!$A:$A,0))&amp;"",""))</f>
        <v/>
      </c>
      <c r="H807" s="17" t="str">
        <f>IF(OR($B807="",$D807=""),"",ROUND(N($D807)*IFERROR(INDEX(Items!$G:$G,MATCH($B807,Items!$A:$A,0)),0),2))</f>
        <v/>
      </c>
    </row>
    <row r="808" spans="1:8" x14ac:dyDescent="0.3">
      <c r="A808" s="15"/>
      <c r="B808" s="13"/>
      <c r="C808" s="13"/>
      <c r="D808" s="13"/>
      <c r="E808" s="13"/>
      <c r="F808" s="13"/>
      <c r="G808" s="16" t="str">
        <f>IF($B808="","",IFERROR(INDEX(Items!$C:$C,MATCH($B808,Items!$A:$A,0))&amp;"",""))</f>
        <v/>
      </c>
      <c r="H808" s="17" t="str">
        <f>IF(OR($B808="",$D808=""),"",ROUND(N($D808)*IFERROR(INDEX(Items!$G:$G,MATCH($B808,Items!$A:$A,0)),0),2))</f>
        <v/>
      </c>
    </row>
    <row r="809" spans="1:8" x14ac:dyDescent="0.3">
      <c r="A809" s="15"/>
      <c r="B809" s="13"/>
      <c r="C809" s="13"/>
      <c r="D809" s="13"/>
      <c r="E809" s="13"/>
      <c r="F809" s="13"/>
      <c r="G809" s="16" t="str">
        <f>IF($B809="","",IFERROR(INDEX(Items!$C:$C,MATCH($B809,Items!$A:$A,0))&amp;"",""))</f>
        <v/>
      </c>
      <c r="H809" s="17" t="str">
        <f>IF(OR($B809="",$D809=""),"",ROUND(N($D809)*IFERROR(INDEX(Items!$G:$G,MATCH($B809,Items!$A:$A,0)),0),2))</f>
        <v/>
      </c>
    </row>
    <row r="810" spans="1:8" x14ac:dyDescent="0.3">
      <c r="A810" s="15"/>
      <c r="B810" s="13"/>
      <c r="C810" s="13"/>
      <c r="D810" s="13"/>
      <c r="E810" s="13"/>
      <c r="F810" s="13"/>
      <c r="G810" s="16" t="str">
        <f>IF($B810="","",IFERROR(INDEX(Items!$C:$C,MATCH($B810,Items!$A:$A,0))&amp;"",""))</f>
        <v/>
      </c>
      <c r="H810" s="17" t="str">
        <f>IF(OR($B810="",$D810=""),"",ROUND(N($D810)*IFERROR(INDEX(Items!$G:$G,MATCH($B810,Items!$A:$A,0)),0),2))</f>
        <v/>
      </c>
    </row>
    <row r="811" spans="1:8" x14ac:dyDescent="0.3">
      <c r="A811" s="15"/>
      <c r="B811" s="13"/>
      <c r="C811" s="13"/>
      <c r="D811" s="13"/>
      <c r="E811" s="13"/>
      <c r="F811" s="13"/>
      <c r="G811" s="16" t="str">
        <f>IF($B811="","",IFERROR(INDEX(Items!$C:$C,MATCH($B811,Items!$A:$A,0))&amp;"",""))</f>
        <v/>
      </c>
      <c r="H811" s="17" t="str">
        <f>IF(OR($B811="",$D811=""),"",ROUND(N($D811)*IFERROR(INDEX(Items!$G:$G,MATCH($B811,Items!$A:$A,0)),0),2))</f>
        <v/>
      </c>
    </row>
    <row r="812" spans="1:8" x14ac:dyDescent="0.3">
      <c r="A812" s="15"/>
      <c r="B812" s="13"/>
      <c r="C812" s="13"/>
      <c r="D812" s="13"/>
      <c r="E812" s="13"/>
      <c r="F812" s="13"/>
      <c r="G812" s="16" t="str">
        <f>IF($B812="","",IFERROR(INDEX(Items!$C:$C,MATCH($B812,Items!$A:$A,0))&amp;"",""))</f>
        <v/>
      </c>
      <c r="H812" s="17" t="str">
        <f>IF(OR($B812="",$D812=""),"",ROUND(N($D812)*IFERROR(INDEX(Items!$G:$G,MATCH($B812,Items!$A:$A,0)),0),2))</f>
        <v/>
      </c>
    </row>
    <row r="813" spans="1:8" x14ac:dyDescent="0.3">
      <c r="A813" s="15"/>
      <c r="B813" s="13"/>
      <c r="C813" s="13"/>
      <c r="D813" s="13"/>
      <c r="E813" s="13"/>
      <c r="F813" s="13"/>
      <c r="G813" s="16" t="str">
        <f>IF($B813="","",IFERROR(INDEX(Items!$C:$C,MATCH($B813,Items!$A:$A,0))&amp;"",""))</f>
        <v/>
      </c>
      <c r="H813" s="17" t="str">
        <f>IF(OR($B813="",$D813=""),"",ROUND(N($D813)*IFERROR(INDEX(Items!$G:$G,MATCH($B813,Items!$A:$A,0)),0),2))</f>
        <v/>
      </c>
    </row>
    <row r="814" spans="1:8" x14ac:dyDescent="0.3">
      <c r="A814" s="15"/>
      <c r="B814" s="13"/>
      <c r="C814" s="13"/>
      <c r="D814" s="13"/>
      <c r="E814" s="13"/>
      <c r="F814" s="13"/>
      <c r="G814" s="16" t="str">
        <f>IF($B814="","",IFERROR(INDEX(Items!$C:$C,MATCH($B814,Items!$A:$A,0))&amp;"",""))</f>
        <v/>
      </c>
      <c r="H814" s="17" t="str">
        <f>IF(OR($B814="",$D814=""),"",ROUND(N($D814)*IFERROR(INDEX(Items!$G:$G,MATCH($B814,Items!$A:$A,0)),0),2))</f>
        <v/>
      </c>
    </row>
    <row r="815" spans="1:8" x14ac:dyDescent="0.3">
      <c r="A815" s="15"/>
      <c r="B815" s="13"/>
      <c r="C815" s="13"/>
      <c r="D815" s="13"/>
      <c r="E815" s="13"/>
      <c r="F815" s="13"/>
      <c r="G815" s="16" t="str">
        <f>IF($B815="","",IFERROR(INDEX(Items!$C:$C,MATCH($B815,Items!$A:$A,0))&amp;"",""))</f>
        <v/>
      </c>
      <c r="H815" s="17" t="str">
        <f>IF(OR($B815="",$D815=""),"",ROUND(N($D815)*IFERROR(INDEX(Items!$G:$G,MATCH($B815,Items!$A:$A,0)),0),2))</f>
        <v/>
      </c>
    </row>
    <row r="816" spans="1:8" x14ac:dyDescent="0.3">
      <c r="A816" s="15"/>
      <c r="B816" s="13"/>
      <c r="C816" s="13"/>
      <c r="D816" s="13"/>
      <c r="E816" s="13"/>
      <c r="F816" s="13"/>
      <c r="G816" s="16" t="str">
        <f>IF($B816="","",IFERROR(INDEX(Items!$C:$C,MATCH($B816,Items!$A:$A,0))&amp;"",""))</f>
        <v/>
      </c>
      <c r="H816" s="17" t="str">
        <f>IF(OR($B816="",$D816=""),"",ROUND(N($D816)*IFERROR(INDEX(Items!$G:$G,MATCH($B816,Items!$A:$A,0)),0),2))</f>
        <v/>
      </c>
    </row>
    <row r="817" spans="1:8" x14ac:dyDescent="0.3">
      <c r="A817" s="15"/>
      <c r="B817" s="13"/>
      <c r="C817" s="13"/>
      <c r="D817" s="13"/>
      <c r="E817" s="13"/>
      <c r="F817" s="13"/>
      <c r="G817" s="16" t="str">
        <f>IF($B817="","",IFERROR(INDEX(Items!$C:$C,MATCH($B817,Items!$A:$A,0))&amp;"",""))</f>
        <v/>
      </c>
      <c r="H817" s="17" t="str">
        <f>IF(OR($B817="",$D817=""),"",ROUND(N($D817)*IFERROR(INDEX(Items!$G:$G,MATCH($B817,Items!$A:$A,0)),0),2))</f>
        <v/>
      </c>
    </row>
    <row r="818" spans="1:8" x14ac:dyDescent="0.3">
      <c r="A818" s="15"/>
      <c r="B818" s="13"/>
      <c r="C818" s="13"/>
      <c r="D818" s="13"/>
      <c r="E818" s="13"/>
      <c r="F818" s="13"/>
      <c r="G818" s="16" t="str">
        <f>IF($B818="","",IFERROR(INDEX(Items!$C:$C,MATCH($B818,Items!$A:$A,0))&amp;"",""))</f>
        <v/>
      </c>
      <c r="H818" s="17" t="str">
        <f>IF(OR($B818="",$D818=""),"",ROUND(N($D818)*IFERROR(INDEX(Items!$G:$G,MATCH($B818,Items!$A:$A,0)),0),2))</f>
        <v/>
      </c>
    </row>
    <row r="819" spans="1:8" x14ac:dyDescent="0.3">
      <c r="A819" s="15"/>
      <c r="B819" s="13"/>
      <c r="C819" s="13"/>
      <c r="D819" s="13"/>
      <c r="E819" s="13"/>
      <c r="F819" s="13"/>
      <c r="G819" s="16" t="str">
        <f>IF($B819="","",IFERROR(INDEX(Items!$C:$C,MATCH($B819,Items!$A:$A,0))&amp;"",""))</f>
        <v/>
      </c>
      <c r="H819" s="17" t="str">
        <f>IF(OR($B819="",$D819=""),"",ROUND(N($D819)*IFERROR(INDEX(Items!$G:$G,MATCH($B819,Items!$A:$A,0)),0),2))</f>
        <v/>
      </c>
    </row>
    <row r="820" spans="1:8" x14ac:dyDescent="0.3">
      <c r="A820" s="15"/>
      <c r="B820" s="13"/>
      <c r="C820" s="13"/>
      <c r="D820" s="13"/>
      <c r="E820" s="13"/>
      <c r="F820" s="13"/>
      <c r="G820" s="16" t="str">
        <f>IF($B820="","",IFERROR(INDEX(Items!$C:$C,MATCH($B820,Items!$A:$A,0))&amp;"",""))</f>
        <v/>
      </c>
      <c r="H820" s="17" t="str">
        <f>IF(OR($B820="",$D820=""),"",ROUND(N($D820)*IFERROR(INDEX(Items!$G:$G,MATCH($B820,Items!$A:$A,0)),0),2))</f>
        <v/>
      </c>
    </row>
    <row r="821" spans="1:8" x14ac:dyDescent="0.3">
      <c r="A821" s="15"/>
      <c r="B821" s="13"/>
      <c r="C821" s="13"/>
      <c r="D821" s="13"/>
      <c r="E821" s="13"/>
      <c r="F821" s="13"/>
      <c r="G821" s="16" t="str">
        <f>IF($B821="","",IFERROR(INDEX(Items!$C:$C,MATCH($B821,Items!$A:$A,0))&amp;"",""))</f>
        <v/>
      </c>
      <c r="H821" s="17" t="str">
        <f>IF(OR($B821="",$D821=""),"",ROUND(N($D821)*IFERROR(INDEX(Items!$G:$G,MATCH($B821,Items!$A:$A,0)),0),2))</f>
        <v/>
      </c>
    </row>
    <row r="822" spans="1:8" x14ac:dyDescent="0.3">
      <c r="A822" s="15"/>
      <c r="B822" s="13"/>
      <c r="C822" s="13"/>
      <c r="D822" s="13"/>
      <c r="E822" s="13"/>
      <c r="F822" s="13"/>
      <c r="G822" s="16" t="str">
        <f>IF($B822="","",IFERROR(INDEX(Items!$C:$C,MATCH($B822,Items!$A:$A,0))&amp;"",""))</f>
        <v/>
      </c>
      <c r="H822" s="17" t="str">
        <f>IF(OR($B822="",$D822=""),"",ROUND(N($D822)*IFERROR(INDEX(Items!$G:$G,MATCH($B822,Items!$A:$A,0)),0),2))</f>
        <v/>
      </c>
    </row>
    <row r="823" spans="1:8" x14ac:dyDescent="0.3">
      <c r="A823" s="15"/>
      <c r="B823" s="13"/>
      <c r="C823" s="13"/>
      <c r="D823" s="13"/>
      <c r="E823" s="13"/>
      <c r="F823" s="13"/>
      <c r="G823" s="16" t="str">
        <f>IF($B823="","",IFERROR(INDEX(Items!$C:$C,MATCH($B823,Items!$A:$A,0))&amp;"",""))</f>
        <v/>
      </c>
      <c r="H823" s="17" t="str">
        <f>IF(OR($B823="",$D823=""),"",ROUND(N($D823)*IFERROR(INDEX(Items!$G:$G,MATCH($B823,Items!$A:$A,0)),0),2))</f>
        <v/>
      </c>
    </row>
    <row r="824" spans="1:8" x14ac:dyDescent="0.3">
      <c r="A824" s="15"/>
      <c r="B824" s="13"/>
      <c r="C824" s="13"/>
      <c r="D824" s="13"/>
      <c r="E824" s="13"/>
      <c r="F824" s="13"/>
      <c r="G824" s="16" t="str">
        <f>IF($B824="","",IFERROR(INDEX(Items!$C:$C,MATCH($B824,Items!$A:$A,0))&amp;"",""))</f>
        <v/>
      </c>
      <c r="H824" s="17" t="str">
        <f>IF(OR($B824="",$D824=""),"",ROUND(N($D824)*IFERROR(INDEX(Items!$G:$G,MATCH($B824,Items!$A:$A,0)),0),2))</f>
        <v/>
      </c>
    </row>
    <row r="825" spans="1:8" x14ac:dyDescent="0.3">
      <c r="A825" s="15"/>
      <c r="B825" s="13"/>
      <c r="C825" s="13"/>
      <c r="D825" s="13"/>
      <c r="E825" s="13"/>
      <c r="F825" s="13"/>
      <c r="G825" s="16" t="str">
        <f>IF($B825="","",IFERROR(INDEX(Items!$C:$C,MATCH($B825,Items!$A:$A,0))&amp;"",""))</f>
        <v/>
      </c>
      <c r="H825" s="17" t="str">
        <f>IF(OR($B825="",$D825=""),"",ROUND(N($D825)*IFERROR(INDEX(Items!$G:$G,MATCH($B825,Items!$A:$A,0)),0),2))</f>
        <v/>
      </c>
    </row>
    <row r="826" spans="1:8" x14ac:dyDescent="0.3">
      <c r="A826" s="15"/>
      <c r="B826" s="13"/>
      <c r="C826" s="13"/>
      <c r="D826" s="13"/>
      <c r="E826" s="13"/>
      <c r="F826" s="13"/>
      <c r="G826" s="16" t="str">
        <f>IF($B826="","",IFERROR(INDEX(Items!$C:$C,MATCH($B826,Items!$A:$A,0))&amp;"",""))</f>
        <v/>
      </c>
      <c r="H826" s="17" t="str">
        <f>IF(OR($B826="",$D826=""),"",ROUND(N($D826)*IFERROR(INDEX(Items!$G:$G,MATCH($B826,Items!$A:$A,0)),0),2))</f>
        <v/>
      </c>
    </row>
    <row r="827" spans="1:8" x14ac:dyDescent="0.3">
      <c r="A827" s="15"/>
      <c r="B827" s="13"/>
      <c r="C827" s="13"/>
      <c r="D827" s="13"/>
      <c r="E827" s="13"/>
      <c r="F827" s="13"/>
      <c r="G827" s="16" t="str">
        <f>IF($B827="","",IFERROR(INDEX(Items!$C:$C,MATCH($B827,Items!$A:$A,0))&amp;"",""))</f>
        <v/>
      </c>
      <c r="H827" s="17" t="str">
        <f>IF(OR($B827="",$D827=""),"",ROUND(N($D827)*IFERROR(INDEX(Items!$G:$G,MATCH($B827,Items!$A:$A,0)),0),2))</f>
        <v/>
      </c>
    </row>
    <row r="828" spans="1:8" x14ac:dyDescent="0.3">
      <c r="A828" s="15"/>
      <c r="B828" s="13"/>
      <c r="C828" s="13"/>
      <c r="D828" s="13"/>
      <c r="E828" s="13"/>
      <c r="F828" s="13"/>
      <c r="G828" s="16" t="str">
        <f>IF($B828="","",IFERROR(INDEX(Items!$C:$C,MATCH($B828,Items!$A:$A,0))&amp;"",""))</f>
        <v/>
      </c>
      <c r="H828" s="17" t="str">
        <f>IF(OR($B828="",$D828=""),"",ROUND(N($D828)*IFERROR(INDEX(Items!$G:$G,MATCH($B828,Items!$A:$A,0)),0),2))</f>
        <v/>
      </c>
    </row>
    <row r="829" spans="1:8" x14ac:dyDescent="0.3">
      <c r="A829" s="15"/>
      <c r="B829" s="13"/>
      <c r="C829" s="13"/>
      <c r="D829" s="13"/>
      <c r="E829" s="13"/>
      <c r="F829" s="13"/>
      <c r="G829" s="16" t="str">
        <f>IF($B829="","",IFERROR(INDEX(Items!$C:$C,MATCH($B829,Items!$A:$A,0))&amp;"",""))</f>
        <v/>
      </c>
      <c r="H829" s="17" t="str">
        <f>IF(OR($B829="",$D829=""),"",ROUND(N($D829)*IFERROR(INDEX(Items!$G:$G,MATCH($B829,Items!$A:$A,0)),0),2))</f>
        <v/>
      </c>
    </row>
    <row r="830" spans="1:8" x14ac:dyDescent="0.3">
      <c r="A830" s="15"/>
      <c r="B830" s="13"/>
      <c r="C830" s="13"/>
      <c r="D830" s="13"/>
      <c r="E830" s="13"/>
      <c r="F830" s="13"/>
      <c r="G830" s="16" t="str">
        <f>IF($B830="","",IFERROR(INDEX(Items!$C:$C,MATCH($B830,Items!$A:$A,0))&amp;"",""))</f>
        <v/>
      </c>
      <c r="H830" s="17" t="str">
        <f>IF(OR($B830="",$D830=""),"",ROUND(N($D830)*IFERROR(INDEX(Items!$G:$G,MATCH($B830,Items!$A:$A,0)),0),2))</f>
        <v/>
      </c>
    </row>
    <row r="831" spans="1:8" x14ac:dyDescent="0.3">
      <c r="A831" s="15"/>
      <c r="B831" s="13"/>
      <c r="C831" s="13"/>
      <c r="D831" s="13"/>
      <c r="E831" s="13"/>
      <c r="F831" s="13"/>
      <c r="G831" s="16" t="str">
        <f>IF($B831="","",IFERROR(INDEX(Items!$C:$C,MATCH($B831,Items!$A:$A,0))&amp;"",""))</f>
        <v/>
      </c>
      <c r="H831" s="17" t="str">
        <f>IF(OR($B831="",$D831=""),"",ROUND(N($D831)*IFERROR(INDEX(Items!$G:$G,MATCH($B831,Items!$A:$A,0)),0),2))</f>
        <v/>
      </c>
    </row>
    <row r="832" spans="1:8" x14ac:dyDescent="0.3">
      <c r="A832" s="15"/>
      <c r="B832" s="13"/>
      <c r="C832" s="13"/>
      <c r="D832" s="13"/>
      <c r="E832" s="13"/>
      <c r="F832" s="13"/>
      <c r="G832" s="16" t="str">
        <f>IF($B832="","",IFERROR(INDEX(Items!$C:$C,MATCH($B832,Items!$A:$A,0))&amp;"",""))</f>
        <v/>
      </c>
      <c r="H832" s="17" t="str">
        <f>IF(OR($B832="",$D832=""),"",ROUND(N($D832)*IFERROR(INDEX(Items!$G:$G,MATCH($B832,Items!$A:$A,0)),0),2))</f>
        <v/>
      </c>
    </row>
    <row r="833" spans="1:8" x14ac:dyDescent="0.3">
      <c r="A833" s="15"/>
      <c r="B833" s="13"/>
      <c r="C833" s="13"/>
      <c r="D833" s="13"/>
      <c r="E833" s="13"/>
      <c r="F833" s="13"/>
      <c r="G833" s="16" t="str">
        <f>IF($B833="","",IFERROR(INDEX(Items!$C:$C,MATCH($B833,Items!$A:$A,0))&amp;"",""))</f>
        <v/>
      </c>
      <c r="H833" s="17" t="str">
        <f>IF(OR($B833="",$D833=""),"",ROUND(N($D833)*IFERROR(INDEX(Items!$G:$G,MATCH($B833,Items!$A:$A,0)),0),2))</f>
        <v/>
      </c>
    </row>
    <row r="834" spans="1:8" x14ac:dyDescent="0.3">
      <c r="A834" s="15"/>
      <c r="B834" s="13"/>
      <c r="C834" s="13"/>
      <c r="D834" s="13"/>
      <c r="E834" s="13"/>
      <c r="F834" s="13"/>
      <c r="G834" s="16" t="str">
        <f>IF($B834="","",IFERROR(INDEX(Items!$C:$C,MATCH($B834,Items!$A:$A,0))&amp;"",""))</f>
        <v/>
      </c>
      <c r="H834" s="17" t="str">
        <f>IF(OR($B834="",$D834=""),"",ROUND(N($D834)*IFERROR(INDEX(Items!$G:$G,MATCH($B834,Items!$A:$A,0)),0),2))</f>
        <v/>
      </c>
    </row>
    <row r="835" spans="1:8" x14ac:dyDescent="0.3">
      <c r="A835" s="15"/>
      <c r="B835" s="13"/>
      <c r="C835" s="13"/>
      <c r="D835" s="13"/>
      <c r="E835" s="13"/>
      <c r="F835" s="13"/>
      <c r="G835" s="16" t="str">
        <f>IF($B835="","",IFERROR(INDEX(Items!$C:$C,MATCH($B835,Items!$A:$A,0))&amp;"",""))</f>
        <v/>
      </c>
      <c r="H835" s="17" t="str">
        <f>IF(OR($B835="",$D835=""),"",ROUND(N($D835)*IFERROR(INDEX(Items!$G:$G,MATCH($B835,Items!$A:$A,0)),0),2))</f>
        <v/>
      </c>
    </row>
    <row r="836" spans="1:8" x14ac:dyDescent="0.3">
      <c r="A836" s="15"/>
      <c r="B836" s="13"/>
      <c r="C836" s="13"/>
      <c r="D836" s="13"/>
      <c r="E836" s="13"/>
      <c r="F836" s="13"/>
      <c r="G836" s="16" t="str">
        <f>IF($B836="","",IFERROR(INDEX(Items!$C:$C,MATCH($B836,Items!$A:$A,0))&amp;"",""))</f>
        <v/>
      </c>
      <c r="H836" s="17" t="str">
        <f>IF(OR($B836="",$D836=""),"",ROUND(N($D836)*IFERROR(INDEX(Items!$G:$G,MATCH($B836,Items!$A:$A,0)),0),2))</f>
        <v/>
      </c>
    </row>
    <row r="837" spans="1:8" x14ac:dyDescent="0.3">
      <c r="A837" s="15"/>
      <c r="B837" s="13"/>
      <c r="C837" s="13"/>
      <c r="D837" s="13"/>
      <c r="E837" s="13"/>
      <c r="F837" s="13"/>
      <c r="G837" s="16" t="str">
        <f>IF($B837="","",IFERROR(INDEX(Items!$C:$C,MATCH($B837,Items!$A:$A,0))&amp;"",""))</f>
        <v/>
      </c>
      <c r="H837" s="17" t="str">
        <f>IF(OR($B837="",$D837=""),"",ROUND(N($D837)*IFERROR(INDEX(Items!$G:$G,MATCH($B837,Items!$A:$A,0)),0),2))</f>
        <v/>
      </c>
    </row>
    <row r="838" spans="1:8" x14ac:dyDescent="0.3">
      <c r="A838" s="15"/>
      <c r="B838" s="13"/>
      <c r="C838" s="13"/>
      <c r="D838" s="13"/>
      <c r="E838" s="13"/>
      <c r="F838" s="13"/>
      <c r="G838" s="16" t="str">
        <f>IF($B838="","",IFERROR(INDEX(Items!$C:$C,MATCH($B838,Items!$A:$A,0))&amp;"",""))</f>
        <v/>
      </c>
      <c r="H838" s="17" t="str">
        <f>IF(OR($B838="",$D838=""),"",ROUND(N($D838)*IFERROR(INDEX(Items!$G:$G,MATCH($B838,Items!$A:$A,0)),0),2))</f>
        <v/>
      </c>
    </row>
    <row r="839" spans="1:8" x14ac:dyDescent="0.3">
      <c r="A839" s="15"/>
      <c r="B839" s="13"/>
      <c r="C839" s="13"/>
      <c r="D839" s="13"/>
      <c r="E839" s="13"/>
      <c r="F839" s="13"/>
      <c r="G839" s="16" t="str">
        <f>IF($B839="","",IFERROR(INDEX(Items!$C:$C,MATCH($B839,Items!$A:$A,0))&amp;"",""))</f>
        <v/>
      </c>
      <c r="H839" s="17" t="str">
        <f>IF(OR($B839="",$D839=""),"",ROUND(N($D839)*IFERROR(INDEX(Items!$G:$G,MATCH($B839,Items!$A:$A,0)),0),2))</f>
        <v/>
      </c>
    </row>
    <row r="840" spans="1:8" x14ac:dyDescent="0.3">
      <c r="A840" s="15"/>
      <c r="B840" s="13"/>
      <c r="C840" s="13"/>
      <c r="D840" s="13"/>
      <c r="E840" s="13"/>
      <c r="F840" s="13"/>
      <c r="G840" s="16" t="str">
        <f>IF($B840="","",IFERROR(INDEX(Items!$C:$C,MATCH($B840,Items!$A:$A,0))&amp;"",""))</f>
        <v/>
      </c>
      <c r="H840" s="17" t="str">
        <f>IF(OR($B840="",$D840=""),"",ROUND(N($D840)*IFERROR(INDEX(Items!$G:$G,MATCH($B840,Items!$A:$A,0)),0),2))</f>
        <v/>
      </c>
    </row>
    <row r="841" spans="1:8" x14ac:dyDescent="0.3">
      <c r="A841" s="15"/>
      <c r="B841" s="13"/>
      <c r="C841" s="13"/>
      <c r="D841" s="13"/>
      <c r="E841" s="13"/>
      <c r="F841" s="13"/>
      <c r="G841" s="16" t="str">
        <f>IF($B841="","",IFERROR(INDEX(Items!$C:$C,MATCH($B841,Items!$A:$A,0))&amp;"",""))</f>
        <v/>
      </c>
      <c r="H841" s="17" t="str">
        <f>IF(OR($B841="",$D841=""),"",ROUND(N($D841)*IFERROR(INDEX(Items!$G:$G,MATCH($B841,Items!$A:$A,0)),0),2))</f>
        <v/>
      </c>
    </row>
    <row r="842" spans="1:8" x14ac:dyDescent="0.3">
      <c r="A842" s="15"/>
      <c r="B842" s="13"/>
      <c r="C842" s="13"/>
      <c r="D842" s="13"/>
      <c r="E842" s="13"/>
      <c r="F842" s="13"/>
      <c r="G842" s="16" t="str">
        <f>IF($B842="","",IFERROR(INDEX(Items!$C:$C,MATCH($B842,Items!$A:$A,0))&amp;"",""))</f>
        <v/>
      </c>
      <c r="H842" s="17" t="str">
        <f>IF(OR($B842="",$D842=""),"",ROUND(N($D842)*IFERROR(INDEX(Items!$G:$G,MATCH($B842,Items!$A:$A,0)),0),2))</f>
        <v/>
      </c>
    </row>
    <row r="843" spans="1:8" x14ac:dyDescent="0.3">
      <c r="A843" s="15"/>
      <c r="B843" s="13"/>
      <c r="C843" s="13"/>
      <c r="D843" s="13"/>
      <c r="E843" s="13"/>
      <c r="F843" s="13"/>
      <c r="G843" s="16" t="str">
        <f>IF($B843="","",IFERROR(INDEX(Items!$C:$C,MATCH($B843,Items!$A:$A,0))&amp;"",""))</f>
        <v/>
      </c>
      <c r="H843" s="17" t="str">
        <f>IF(OR($B843="",$D843=""),"",ROUND(N($D843)*IFERROR(INDEX(Items!$G:$G,MATCH($B843,Items!$A:$A,0)),0),2))</f>
        <v/>
      </c>
    </row>
    <row r="844" spans="1:8" x14ac:dyDescent="0.3">
      <c r="A844" s="15"/>
      <c r="B844" s="13"/>
      <c r="C844" s="13"/>
      <c r="D844" s="13"/>
      <c r="E844" s="13"/>
      <c r="F844" s="13"/>
      <c r="G844" s="16" t="str">
        <f>IF($B844="","",IFERROR(INDEX(Items!$C:$C,MATCH($B844,Items!$A:$A,0))&amp;"",""))</f>
        <v/>
      </c>
      <c r="H844" s="17" t="str">
        <f>IF(OR($B844="",$D844=""),"",ROUND(N($D844)*IFERROR(INDEX(Items!$G:$G,MATCH($B844,Items!$A:$A,0)),0),2))</f>
        <v/>
      </c>
    </row>
    <row r="845" spans="1:8" x14ac:dyDescent="0.3">
      <c r="A845" s="15"/>
      <c r="B845" s="13"/>
      <c r="C845" s="13"/>
      <c r="D845" s="13"/>
      <c r="E845" s="13"/>
      <c r="F845" s="13"/>
      <c r="G845" s="16" t="str">
        <f>IF($B845="","",IFERROR(INDEX(Items!$C:$C,MATCH($B845,Items!$A:$A,0))&amp;"",""))</f>
        <v/>
      </c>
      <c r="H845" s="17" t="str">
        <f>IF(OR($B845="",$D845=""),"",ROUND(N($D845)*IFERROR(INDEX(Items!$G:$G,MATCH($B845,Items!$A:$A,0)),0),2))</f>
        <v/>
      </c>
    </row>
    <row r="846" spans="1:8" x14ac:dyDescent="0.3">
      <c r="A846" s="15"/>
      <c r="B846" s="13"/>
      <c r="C846" s="13"/>
      <c r="D846" s="13"/>
      <c r="E846" s="13"/>
      <c r="F846" s="13"/>
      <c r="G846" s="16" t="str">
        <f>IF($B846="","",IFERROR(INDEX(Items!$C:$C,MATCH($B846,Items!$A:$A,0))&amp;"",""))</f>
        <v/>
      </c>
      <c r="H846" s="17" t="str">
        <f>IF(OR($B846="",$D846=""),"",ROUND(N($D846)*IFERROR(INDEX(Items!$G:$G,MATCH($B846,Items!$A:$A,0)),0),2))</f>
        <v/>
      </c>
    </row>
    <row r="847" spans="1:8" x14ac:dyDescent="0.3">
      <c r="A847" s="15"/>
      <c r="B847" s="13"/>
      <c r="C847" s="13"/>
      <c r="D847" s="13"/>
      <c r="E847" s="13"/>
      <c r="F847" s="13"/>
      <c r="G847" s="16" t="str">
        <f>IF($B847="","",IFERROR(INDEX(Items!$C:$C,MATCH($B847,Items!$A:$A,0))&amp;"",""))</f>
        <v/>
      </c>
      <c r="H847" s="17" t="str">
        <f>IF(OR($B847="",$D847=""),"",ROUND(N($D847)*IFERROR(INDEX(Items!$G:$G,MATCH($B847,Items!$A:$A,0)),0),2))</f>
        <v/>
      </c>
    </row>
    <row r="848" spans="1:8" x14ac:dyDescent="0.3">
      <c r="A848" s="15"/>
      <c r="B848" s="13"/>
      <c r="C848" s="13"/>
      <c r="D848" s="13"/>
      <c r="E848" s="13"/>
      <c r="F848" s="13"/>
      <c r="G848" s="16" t="str">
        <f>IF($B848="","",IFERROR(INDEX(Items!$C:$C,MATCH($B848,Items!$A:$A,0))&amp;"",""))</f>
        <v/>
      </c>
      <c r="H848" s="17" t="str">
        <f>IF(OR($B848="",$D848=""),"",ROUND(N($D848)*IFERROR(INDEX(Items!$G:$G,MATCH($B848,Items!$A:$A,0)),0),2))</f>
        <v/>
      </c>
    </row>
    <row r="849" spans="1:8" x14ac:dyDescent="0.3">
      <c r="A849" s="15"/>
      <c r="B849" s="13"/>
      <c r="C849" s="13"/>
      <c r="D849" s="13"/>
      <c r="E849" s="13"/>
      <c r="F849" s="13"/>
      <c r="G849" s="16" t="str">
        <f>IF($B849="","",IFERROR(INDEX(Items!$C:$C,MATCH($B849,Items!$A:$A,0))&amp;"",""))</f>
        <v/>
      </c>
      <c r="H849" s="17" t="str">
        <f>IF(OR($B849="",$D849=""),"",ROUND(N($D849)*IFERROR(INDEX(Items!$G:$G,MATCH($B849,Items!$A:$A,0)),0),2))</f>
        <v/>
      </c>
    </row>
    <row r="850" spans="1:8" x14ac:dyDescent="0.3">
      <c r="A850" s="15"/>
      <c r="B850" s="13"/>
      <c r="C850" s="13"/>
      <c r="D850" s="13"/>
      <c r="E850" s="13"/>
      <c r="F850" s="13"/>
      <c r="G850" s="16" t="str">
        <f>IF($B850="","",IFERROR(INDEX(Items!$C:$C,MATCH($B850,Items!$A:$A,0))&amp;"",""))</f>
        <v/>
      </c>
      <c r="H850" s="17" t="str">
        <f>IF(OR($B850="",$D850=""),"",ROUND(N($D850)*IFERROR(INDEX(Items!$G:$G,MATCH($B850,Items!$A:$A,0)),0),2))</f>
        <v/>
      </c>
    </row>
    <row r="851" spans="1:8" x14ac:dyDescent="0.3">
      <c r="A851" s="15"/>
      <c r="B851" s="13"/>
      <c r="C851" s="13"/>
      <c r="D851" s="13"/>
      <c r="E851" s="13"/>
      <c r="F851" s="13"/>
      <c r="G851" s="16" t="str">
        <f>IF($B851="","",IFERROR(INDEX(Items!$C:$C,MATCH($B851,Items!$A:$A,0))&amp;"",""))</f>
        <v/>
      </c>
      <c r="H851" s="17" t="str">
        <f>IF(OR($B851="",$D851=""),"",ROUND(N($D851)*IFERROR(INDEX(Items!$G:$G,MATCH($B851,Items!$A:$A,0)),0),2))</f>
        <v/>
      </c>
    </row>
    <row r="852" spans="1:8" x14ac:dyDescent="0.3">
      <c r="A852" s="15"/>
      <c r="B852" s="13"/>
      <c r="C852" s="13"/>
      <c r="D852" s="13"/>
      <c r="E852" s="13"/>
      <c r="F852" s="13"/>
      <c r="G852" s="16" t="str">
        <f>IF($B852="","",IFERROR(INDEX(Items!$C:$C,MATCH($B852,Items!$A:$A,0))&amp;"",""))</f>
        <v/>
      </c>
      <c r="H852" s="17" t="str">
        <f>IF(OR($B852="",$D852=""),"",ROUND(N($D852)*IFERROR(INDEX(Items!$G:$G,MATCH($B852,Items!$A:$A,0)),0),2))</f>
        <v/>
      </c>
    </row>
    <row r="853" spans="1:8" x14ac:dyDescent="0.3">
      <c r="A853" s="15"/>
      <c r="B853" s="13"/>
      <c r="C853" s="13"/>
      <c r="D853" s="13"/>
      <c r="E853" s="13"/>
      <c r="F853" s="13"/>
      <c r="G853" s="16" t="str">
        <f>IF($B853="","",IFERROR(INDEX(Items!$C:$C,MATCH($B853,Items!$A:$A,0))&amp;"",""))</f>
        <v/>
      </c>
      <c r="H853" s="17" t="str">
        <f>IF(OR($B853="",$D853=""),"",ROUND(N($D853)*IFERROR(INDEX(Items!$G:$G,MATCH($B853,Items!$A:$A,0)),0),2))</f>
        <v/>
      </c>
    </row>
    <row r="854" spans="1:8" x14ac:dyDescent="0.3">
      <c r="A854" s="15"/>
      <c r="B854" s="13"/>
      <c r="C854" s="13"/>
      <c r="D854" s="13"/>
      <c r="E854" s="13"/>
      <c r="F854" s="13"/>
      <c r="G854" s="16" t="str">
        <f>IF($B854="","",IFERROR(INDEX(Items!$C:$C,MATCH($B854,Items!$A:$A,0))&amp;"",""))</f>
        <v/>
      </c>
      <c r="H854" s="17" t="str">
        <f>IF(OR($B854="",$D854=""),"",ROUND(N($D854)*IFERROR(INDEX(Items!$G:$G,MATCH($B854,Items!$A:$A,0)),0),2))</f>
        <v/>
      </c>
    </row>
    <row r="855" spans="1:8" x14ac:dyDescent="0.3">
      <c r="A855" s="15"/>
      <c r="B855" s="13"/>
      <c r="C855" s="13"/>
      <c r="D855" s="13"/>
      <c r="E855" s="13"/>
      <c r="F855" s="13"/>
      <c r="G855" s="16" t="str">
        <f>IF($B855="","",IFERROR(INDEX(Items!$C:$C,MATCH($B855,Items!$A:$A,0))&amp;"",""))</f>
        <v/>
      </c>
      <c r="H855" s="17" t="str">
        <f>IF(OR($B855="",$D855=""),"",ROUND(N($D855)*IFERROR(INDEX(Items!$G:$G,MATCH($B855,Items!$A:$A,0)),0),2))</f>
        <v/>
      </c>
    </row>
    <row r="856" spans="1:8" x14ac:dyDescent="0.3">
      <c r="A856" s="15"/>
      <c r="B856" s="13"/>
      <c r="C856" s="13"/>
      <c r="D856" s="13"/>
      <c r="E856" s="13"/>
      <c r="F856" s="13"/>
      <c r="G856" s="16" t="str">
        <f>IF($B856="","",IFERROR(INDEX(Items!$C:$C,MATCH($B856,Items!$A:$A,0))&amp;"",""))</f>
        <v/>
      </c>
      <c r="H856" s="17" t="str">
        <f>IF(OR($B856="",$D856=""),"",ROUND(N($D856)*IFERROR(INDEX(Items!$G:$G,MATCH($B856,Items!$A:$A,0)),0),2))</f>
        <v/>
      </c>
    </row>
    <row r="857" spans="1:8" x14ac:dyDescent="0.3">
      <c r="A857" s="15"/>
      <c r="B857" s="13"/>
      <c r="C857" s="13"/>
      <c r="D857" s="13"/>
      <c r="E857" s="13"/>
      <c r="F857" s="13"/>
      <c r="G857" s="16" t="str">
        <f>IF($B857="","",IFERROR(INDEX(Items!$C:$C,MATCH($B857,Items!$A:$A,0))&amp;"",""))</f>
        <v/>
      </c>
      <c r="H857" s="17" t="str">
        <f>IF(OR($B857="",$D857=""),"",ROUND(N($D857)*IFERROR(INDEX(Items!$G:$G,MATCH($B857,Items!$A:$A,0)),0),2))</f>
        <v/>
      </c>
    </row>
    <row r="858" spans="1:8" x14ac:dyDescent="0.3">
      <c r="A858" s="15"/>
      <c r="B858" s="13"/>
      <c r="C858" s="13"/>
      <c r="D858" s="13"/>
      <c r="E858" s="13"/>
      <c r="F858" s="13"/>
      <c r="G858" s="16" t="str">
        <f>IF($B858="","",IFERROR(INDEX(Items!$C:$C,MATCH($B858,Items!$A:$A,0))&amp;"",""))</f>
        <v/>
      </c>
      <c r="H858" s="17" t="str">
        <f>IF(OR($B858="",$D858=""),"",ROUND(N($D858)*IFERROR(INDEX(Items!$G:$G,MATCH($B858,Items!$A:$A,0)),0),2))</f>
        <v/>
      </c>
    </row>
    <row r="859" spans="1:8" x14ac:dyDescent="0.3">
      <c r="A859" s="15"/>
      <c r="B859" s="13"/>
      <c r="C859" s="13"/>
      <c r="D859" s="13"/>
      <c r="E859" s="13"/>
      <c r="F859" s="13"/>
      <c r="G859" s="16" t="str">
        <f>IF($B859="","",IFERROR(INDEX(Items!$C:$C,MATCH($B859,Items!$A:$A,0))&amp;"",""))</f>
        <v/>
      </c>
      <c r="H859" s="17" t="str">
        <f>IF(OR($B859="",$D859=""),"",ROUND(N($D859)*IFERROR(INDEX(Items!$G:$G,MATCH($B859,Items!$A:$A,0)),0),2))</f>
        <v/>
      </c>
    </row>
    <row r="860" spans="1:8" x14ac:dyDescent="0.3">
      <c r="A860" s="15"/>
      <c r="B860" s="13"/>
      <c r="C860" s="13"/>
      <c r="D860" s="13"/>
      <c r="E860" s="13"/>
      <c r="F860" s="13"/>
      <c r="G860" s="16" t="str">
        <f>IF($B860="","",IFERROR(INDEX(Items!$C:$C,MATCH($B860,Items!$A:$A,0))&amp;"",""))</f>
        <v/>
      </c>
      <c r="H860" s="17" t="str">
        <f>IF(OR($B860="",$D860=""),"",ROUND(N($D860)*IFERROR(INDEX(Items!$G:$G,MATCH($B860,Items!$A:$A,0)),0),2))</f>
        <v/>
      </c>
    </row>
    <row r="861" spans="1:8" x14ac:dyDescent="0.3">
      <c r="A861" s="15"/>
      <c r="B861" s="13"/>
      <c r="C861" s="13"/>
      <c r="D861" s="13"/>
      <c r="E861" s="13"/>
      <c r="F861" s="13"/>
      <c r="G861" s="16" t="str">
        <f>IF($B861="","",IFERROR(INDEX(Items!$C:$C,MATCH($B861,Items!$A:$A,0))&amp;"",""))</f>
        <v/>
      </c>
      <c r="H861" s="17" t="str">
        <f>IF(OR($B861="",$D861=""),"",ROUND(N($D861)*IFERROR(INDEX(Items!$G:$G,MATCH($B861,Items!$A:$A,0)),0),2))</f>
        <v/>
      </c>
    </row>
    <row r="862" spans="1:8" x14ac:dyDescent="0.3">
      <c r="A862" s="15"/>
      <c r="B862" s="13"/>
      <c r="C862" s="13"/>
      <c r="D862" s="13"/>
      <c r="E862" s="13"/>
      <c r="F862" s="13"/>
      <c r="G862" s="16" t="str">
        <f>IF($B862="","",IFERROR(INDEX(Items!$C:$C,MATCH($B862,Items!$A:$A,0))&amp;"",""))</f>
        <v/>
      </c>
      <c r="H862" s="17" t="str">
        <f>IF(OR($B862="",$D862=""),"",ROUND(N($D862)*IFERROR(INDEX(Items!$G:$G,MATCH($B862,Items!$A:$A,0)),0),2))</f>
        <v/>
      </c>
    </row>
    <row r="863" spans="1:8" x14ac:dyDescent="0.3">
      <c r="A863" s="15"/>
      <c r="B863" s="13"/>
      <c r="C863" s="13"/>
      <c r="D863" s="13"/>
      <c r="E863" s="13"/>
      <c r="F863" s="13"/>
      <c r="G863" s="16" t="str">
        <f>IF($B863="","",IFERROR(INDEX(Items!$C:$C,MATCH($B863,Items!$A:$A,0))&amp;"",""))</f>
        <v/>
      </c>
      <c r="H863" s="17" t="str">
        <f>IF(OR($B863="",$D863=""),"",ROUND(N($D863)*IFERROR(INDEX(Items!$G:$G,MATCH($B863,Items!$A:$A,0)),0),2))</f>
        <v/>
      </c>
    </row>
    <row r="864" spans="1:8" x14ac:dyDescent="0.3">
      <c r="A864" s="15"/>
      <c r="B864" s="13"/>
      <c r="C864" s="13"/>
      <c r="D864" s="13"/>
      <c r="E864" s="13"/>
      <c r="F864" s="13"/>
      <c r="G864" s="16" t="str">
        <f>IF($B864="","",IFERROR(INDEX(Items!$C:$C,MATCH($B864,Items!$A:$A,0))&amp;"",""))</f>
        <v/>
      </c>
      <c r="H864" s="17" t="str">
        <f>IF(OR($B864="",$D864=""),"",ROUND(N($D864)*IFERROR(INDEX(Items!$G:$G,MATCH($B864,Items!$A:$A,0)),0),2))</f>
        <v/>
      </c>
    </row>
    <row r="865" spans="1:8" x14ac:dyDescent="0.3">
      <c r="A865" s="15"/>
      <c r="B865" s="13"/>
      <c r="C865" s="13"/>
      <c r="D865" s="13"/>
      <c r="E865" s="13"/>
      <c r="F865" s="13"/>
      <c r="G865" s="16" t="str">
        <f>IF($B865="","",IFERROR(INDEX(Items!$C:$C,MATCH($B865,Items!$A:$A,0))&amp;"",""))</f>
        <v/>
      </c>
      <c r="H865" s="17" t="str">
        <f>IF(OR($B865="",$D865=""),"",ROUND(N($D865)*IFERROR(INDEX(Items!$G:$G,MATCH($B865,Items!$A:$A,0)),0),2))</f>
        <v/>
      </c>
    </row>
    <row r="866" spans="1:8" x14ac:dyDescent="0.3">
      <c r="A866" s="15"/>
      <c r="B866" s="13"/>
      <c r="C866" s="13"/>
      <c r="D866" s="13"/>
      <c r="E866" s="13"/>
      <c r="F866" s="13"/>
      <c r="G866" s="16" t="str">
        <f>IF($B866="","",IFERROR(INDEX(Items!$C:$C,MATCH($B866,Items!$A:$A,0))&amp;"",""))</f>
        <v/>
      </c>
      <c r="H866" s="17" t="str">
        <f>IF(OR($B866="",$D866=""),"",ROUND(N($D866)*IFERROR(INDEX(Items!$G:$G,MATCH($B866,Items!$A:$A,0)),0),2))</f>
        <v/>
      </c>
    </row>
    <row r="867" spans="1:8" x14ac:dyDescent="0.3">
      <c r="A867" s="15"/>
      <c r="B867" s="13"/>
      <c r="C867" s="13"/>
      <c r="D867" s="13"/>
      <c r="E867" s="13"/>
      <c r="F867" s="13"/>
      <c r="G867" s="16" t="str">
        <f>IF($B867="","",IFERROR(INDEX(Items!$C:$C,MATCH($B867,Items!$A:$A,0))&amp;"",""))</f>
        <v/>
      </c>
      <c r="H867" s="17" t="str">
        <f>IF(OR($B867="",$D867=""),"",ROUND(N($D867)*IFERROR(INDEX(Items!$G:$G,MATCH($B867,Items!$A:$A,0)),0),2))</f>
        <v/>
      </c>
    </row>
    <row r="868" spans="1:8" x14ac:dyDescent="0.3">
      <c r="A868" s="15"/>
      <c r="B868" s="13"/>
      <c r="C868" s="13"/>
      <c r="D868" s="13"/>
      <c r="E868" s="13"/>
      <c r="F868" s="13"/>
      <c r="G868" s="16" t="str">
        <f>IF($B868="","",IFERROR(INDEX(Items!$C:$C,MATCH($B868,Items!$A:$A,0))&amp;"",""))</f>
        <v/>
      </c>
      <c r="H868" s="17" t="str">
        <f>IF(OR($B868="",$D868=""),"",ROUND(N($D868)*IFERROR(INDEX(Items!$G:$G,MATCH($B868,Items!$A:$A,0)),0),2))</f>
        <v/>
      </c>
    </row>
    <row r="869" spans="1:8" x14ac:dyDescent="0.3">
      <c r="A869" s="15"/>
      <c r="B869" s="13"/>
      <c r="C869" s="13"/>
      <c r="D869" s="13"/>
      <c r="E869" s="13"/>
      <c r="F869" s="13"/>
      <c r="G869" s="16" t="str">
        <f>IF($B869="","",IFERROR(INDEX(Items!$C:$C,MATCH($B869,Items!$A:$A,0))&amp;"",""))</f>
        <v/>
      </c>
      <c r="H869" s="17" t="str">
        <f>IF(OR($B869="",$D869=""),"",ROUND(N($D869)*IFERROR(INDEX(Items!$G:$G,MATCH($B869,Items!$A:$A,0)),0),2))</f>
        <v/>
      </c>
    </row>
    <row r="870" spans="1:8" x14ac:dyDescent="0.3">
      <c r="A870" s="15"/>
      <c r="B870" s="13"/>
      <c r="C870" s="13"/>
      <c r="D870" s="13"/>
      <c r="E870" s="13"/>
      <c r="F870" s="13"/>
      <c r="G870" s="16" t="str">
        <f>IF($B870="","",IFERROR(INDEX(Items!$C:$C,MATCH($B870,Items!$A:$A,0))&amp;"",""))</f>
        <v/>
      </c>
      <c r="H870" s="17" t="str">
        <f>IF(OR($B870="",$D870=""),"",ROUND(N($D870)*IFERROR(INDEX(Items!$G:$G,MATCH($B870,Items!$A:$A,0)),0),2))</f>
        <v/>
      </c>
    </row>
    <row r="871" spans="1:8" x14ac:dyDescent="0.3">
      <c r="A871" s="15"/>
      <c r="B871" s="13"/>
      <c r="C871" s="13"/>
      <c r="D871" s="13"/>
      <c r="E871" s="13"/>
      <c r="F871" s="13"/>
      <c r="G871" s="16" t="str">
        <f>IF($B871="","",IFERROR(INDEX(Items!$C:$C,MATCH($B871,Items!$A:$A,0))&amp;"",""))</f>
        <v/>
      </c>
      <c r="H871" s="17" t="str">
        <f>IF(OR($B871="",$D871=""),"",ROUND(N($D871)*IFERROR(INDEX(Items!$G:$G,MATCH($B871,Items!$A:$A,0)),0),2))</f>
        <v/>
      </c>
    </row>
    <row r="872" spans="1:8" x14ac:dyDescent="0.3">
      <c r="A872" s="15"/>
      <c r="B872" s="13"/>
      <c r="C872" s="13"/>
      <c r="D872" s="13"/>
      <c r="E872" s="13"/>
      <c r="F872" s="13"/>
      <c r="G872" s="16" t="str">
        <f>IF($B872="","",IFERROR(INDEX(Items!$C:$C,MATCH($B872,Items!$A:$A,0))&amp;"",""))</f>
        <v/>
      </c>
      <c r="H872" s="17" t="str">
        <f>IF(OR($B872="",$D872=""),"",ROUND(N($D872)*IFERROR(INDEX(Items!$G:$G,MATCH($B872,Items!$A:$A,0)),0),2))</f>
        <v/>
      </c>
    </row>
    <row r="873" spans="1:8" x14ac:dyDescent="0.3">
      <c r="A873" s="15"/>
      <c r="B873" s="13"/>
      <c r="C873" s="13"/>
      <c r="D873" s="13"/>
      <c r="E873" s="13"/>
      <c r="F873" s="13"/>
      <c r="G873" s="16" t="str">
        <f>IF($B873="","",IFERROR(INDEX(Items!$C:$C,MATCH($B873,Items!$A:$A,0))&amp;"",""))</f>
        <v/>
      </c>
      <c r="H873" s="17" t="str">
        <f>IF(OR($B873="",$D873=""),"",ROUND(N($D873)*IFERROR(INDEX(Items!$G:$G,MATCH($B873,Items!$A:$A,0)),0),2))</f>
        <v/>
      </c>
    </row>
    <row r="874" spans="1:8" x14ac:dyDescent="0.3">
      <c r="A874" s="15"/>
      <c r="B874" s="13"/>
      <c r="C874" s="13"/>
      <c r="D874" s="13"/>
      <c r="E874" s="13"/>
      <c r="F874" s="13"/>
      <c r="G874" s="16" t="str">
        <f>IF($B874="","",IFERROR(INDEX(Items!$C:$C,MATCH($B874,Items!$A:$A,0))&amp;"",""))</f>
        <v/>
      </c>
      <c r="H874" s="17" t="str">
        <f>IF(OR($B874="",$D874=""),"",ROUND(N($D874)*IFERROR(INDEX(Items!$G:$G,MATCH($B874,Items!$A:$A,0)),0),2))</f>
        <v/>
      </c>
    </row>
    <row r="875" spans="1:8" x14ac:dyDescent="0.3">
      <c r="A875" s="15"/>
      <c r="B875" s="13"/>
      <c r="C875" s="13"/>
      <c r="D875" s="13"/>
      <c r="E875" s="13"/>
      <c r="F875" s="13"/>
      <c r="G875" s="16" t="str">
        <f>IF($B875="","",IFERROR(INDEX(Items!$C:$C,MATCH($B875,Items!$A:$A,0))&amp;"",""))</f>
        <v/>
      </c>
      <c r="H875" s="17" t="str">
        <f>IF(OR($B875="",$D875=""),"",ROUND(N($D875)*IFERROR(INDEX(Items!$G:$G,MATCH($B875,Items!$A:$A,0)),0),2))</f>
        <v/>
      </c>
    </row>
    <row r="876" spans="1:8" x14ac:dyDescent="0.3">
      <c r="A876" s="15"/>
      <c r="B876" s="13"/>
      <c r="C876" s="13"/>
      <c r="D876" s="13"/>
      <c r="E876" s="13"/>
      <c r="F876" s="13"/>
      <c r="G876" s="16" t="str">
        <f>IF($B876="","",IFERROR(INDEX(Items!$C:$C,MATCH($B876,Items!$A:$A,0))&amp;"",""))</f>
        <v/>
      </c>
      <c r="H876" s="17" t="str">
        <f>IF(OR($B876="",$D876=""),"",ROUND(N($D876)*IFERROR(INDEX(Items!$G:$G,MATCH($B876,Items!$A:$A,0)),0),2))</f>
        <v/>
      </c>
    </row>
    <row r="877" spans="1:8" x14ac:dyDescent="0.3">
      <c r="A877" s="15"/>
      <c r="B877" s="13"/>
      <c r="C877" s="13"/>
      <c r="D877" s="13"/>
      <c r="E877" s="13"/>
      <c r="F877" s="13"/>
      <c r="G877" s="16" t="str">
        <f>IF($B877="","",IFERROR(INDEX(Items!$C:$C,MATCH($B877,Items!$A:$A,0))&amp;"",""))</f>
        <v/>
      </c>
      <c r="H877" s="17" t="str">
        <f>IF(OR($B877="",$D877=""),"",ROUND(N($D877)*IFERROR(INDEX(Items!$G:$G,MATCH($B877,Items!$A:$A,0)),0),2))</f>
        <v/>
      </c>
    </row>
    <row r="878" spans="1:8" x14ac:dyDescent="0.3">
      <c r="A878" s="15"/>
      <c r="B878" s="13"/>
      <c r="C878" s="13"/>
      <c r="D878" s="13"/>
      <c r="E878" s="13"/>
      <c r="F878" s="13"/>
      <c r="G878" s="16" t="str">
        <f>IF($B878="","",IFERROR(INDEX(Items!$C:$C,MATCH($B878,Items!$A:$A,0))&amp;"",""))</f>
        <v/>
      </c>
      <c r="H878" s="17" t="str">
        <f>IF(OR($B878="",$D878=""),"",ROUND(N($D878)*IFERROR(INDEX(Items!$G:$G,MATCH($B878,Items!$A:$A,0)),0),2))</f>
        <v/>
      </c>
    </row>
    <row r="879" spans="1:8" x14ac:dyDescent="0.3">
      <c r="A879" s="15"/>
      <c r="B879" s="13"/>
      <c r="C879" s="13"/>
      <c r="D879" s="13"/>
      <c r="E879" s="13"/>
      <c r="F879" s="13"/>
      <c r="G879" s="16" t="str">
        <f>IF($B879="","",IFERROR(INDEX(Items!$C:$C,MATCH($B879,Items!$A:$A,0))&amp;"",""))</f>
        <v/>
      </c>
      <c r="H879" s="17" t="str">
        <f>IF(OR($B879="",$D879=""),"",ROUND(N($D879)*IFERROR(INDEX(Items!$G:$G,MATCH($B879,Items!$A:$A,0)),0),2))</f>
        <v/>
      </c>
    </row>
    <row r="880" spans="1:8" x14ac:dyDescent="0.3">
      <c r="A880" s="15"/>
      <c r="B880" s="13"/>
      <c r="C880" s="13"/>
      <c r="D880" s="13"/>
      <c r="E880" s="13"/>
      <c r="F880" s="13"/>
      <c r="G880" s="16" t="str">
        <f>IF($B880="","",IFERROR(INDEX(Items!$C:$C,MATCH($B880,Items!$A:$A,0))&amp;"",""))</f>
        <v/>
      </c>
      <c r="H880" s="17" t="str">
        <f>IF(OR($B880="",$D880=""),"",ROUND(N($D880)*IFERROR(INDEX(Items!$G:$G,MATCH($B880,Items!$A:$A,0)),0),2))</f>
        <v/>
      </c>
    </row>
    <row r="881" spans="1:8" x14ac:dyDescent="0.3">
      <c r="A881" s="15"/>
      <c r="B881" s="13"/>
      <c r="C881" s="13"/>
      <c r="D881" s="13"/>
      <c r="E881" s="13"/>
      <c r="F881" s="13"/>
      <c r="G881" s="16" t="str">
        <f>IF($B881="","",IFERROR(INDEX(Items!$C:$C,MATCH($B881,Items!$A:$A,0))&amp;"",""))</f>
        <v/>
      </c>
      <c r="H881" s="17" t="str">
        <f>IF(OR($B881="",$D881=""),"",ROUND(N($D881)*IFERROR(INDEX(Items!$G:$G,MATCH($B881,Items!$A:$A,0)),0),2))</f>
        <v/>
      </c>
    </row>
    <row r="882" spans="1:8" x14ac:dyDescent="0.3">
      <c r="A882" s="15"/>
      <c r="B882" s="13"/>
      <c r="C882" s="13"/>
      <c r="D882" s="13"/>
      <c r="E882" s="13"/>
      <c r="F882" s="13"/>
      <c r="G882" s="16" t="str">
        <f>IF($B882="","",IFERROR(INDEX(Items!$C:$C,MATCH($B882,Items!$A:$A,0))&amp;"",""))</f>
        <v/>
      </c>
      <c r="H882" s="17" t="str">
        <f>IF(OR($B882="",$D882=""),"",ROUND(N($D882)*IFERROR(INDEX(Items!$G:$G,MATCH($B882,Items!$A:$A,0)),0),2))</f>
        <v/>
      </c>
    </row>
    <row r="883" spans="1:8" x14ac:dyDescent="0.3">
      <c r="A883" s="15"/>
      <c r="B883" s="13"/>
      <c r="C883" s="13"/>
      <c r="D883" s="13"/>
      <c r="E883" s="13"/>
      <c r="F883" s="13"/>
      <c r="G883" s="16" t="str">
        <f>IF($B883="","",IFERROR(INDEX(Items!$C:$C,MATCH($B883,Items!$A:$A,0))&amp;"",""))</f>
        <v/>
      </c>
      <c r="H883" s="17" t="str">
        <f>IF(OR($B883="",$D883=""),"",ROUND(N($D883)*IFERROR(INDEX(Items!$G:$G,MATCH($B883,Items!$A:$A,0)),0),2))</f>
        <v/>
      </c>
    </row>
    <row r="884" spans="1:8" x14ac:dyDescent="0.3">
      <c r="A884" s="15"/>
      <c r="B884" s="13"/>
      <c r="C884" s="13"/>
      <c r="D884" s="13"/>
      <c r="E884" s="13"/>
      <c r="F884" s="13"/>
      <c r="G884" s="16" t="str">
        <f>IF($B884="","",IFERROR(INDEX(Items!$C:$C,MATCH($B884,Items!$A:$A,0))&amp;"",""))</f>
        <v/>
      </c>
      <c r="H884" s="17" t="str">
        <f>IF(OR($B884="",$D884=""),"",ROUND(N($D884)*IFERROR(INDEX(Items!$G:$G,MATCH($B884,Items!$A:$A,0)),0),2))</f>
        <v/>
      </c>
    </row>
    <row r="885" spans="1:8" x14ac:dyDescent="0.3">
      <c r="A885" s="15"/>
      <c r="B885" s="13"/>
      <c r="C885" s="13"/>
      <c r="D885" s="13"/>
      <c r="E885" s="13"/>
      <c r="F885" s="13"/>
      <c r="G885" s="16" t="str">
        <f>IF($B885="","",IFERROR(INDEX(Items!$C:$C,MATCH($B885,Items!$A:$A,0))&amp;"",""))</f>
        <v/>
      </c>
      <c r="H885" s="17" t="str">
        <f>IF(OR($B885="",$D885=""),"",ROUND(N($D885)*IFERROR(INDEX(Items!$G:$G,MATCH($B885,Items!$A:$A,0)),0),2))</f>
        <v/>
      </c>
    </row>
    <row r="886" spans="1:8" x14ac:dyDescent="0.3">
      <c r="A886" s="15"/>
      <c r="B886" s="13"/>
      <c r="C886" s="13"/>
      <c r="D886" s="13"/>
      <c r="E886" s="13"/>
      <c r="F886" s="13"/>
      <c r="G886" s="16" t="str">
        <f>IF($B886="","",IFERROR(INDEX(Items!$C:$C,MATCH($B886,Items!$A:$A,0))&amp;"",""))</f>
        <v/>
      </c>
      <c r="H886" s="17" t="str">
        <f>IF(OR($B886="",$D886=""),"",ROUND(N($D886)*IFERROR(INDEX(Items!$G:$G,MATCH($B886,Items!$A:$A,0)),0),2))</f>
        <v/>
      </c>
    </row>
    <row r="887" spans="1:8" x14ac:dyDescent="0.3">
      <c r="A887" s="15"/>
      <c r="B887" s="13"/>
      <c r="C887" s="13"/>
      <c r="D887" s="13"/>
      <c r="E887" s="13"/>
      <c r="F887" s="13"/>
      <c r="G887" s="16" t="str">
        <f>IF($B887="","",IFERROR(INDEX(Items!$C:$C,MATCH($B887,Items!$A:$A,0))&amp;"",""))</f>
        <v/>
      </c>
      <c r="H887" s="17" t="str">
        <f>IF(OR($B887="",$D887=""),"",ROUND(N($D887)*IFERROR(INDEX(Items!$G:$G,MATCH($B887,Items!$A:$A,0)),0),2))</f>
        <v/>
      </c>
    </row>
    <row r="888" spans="1:8" x14ac:dyDescent="0.3">
      <c r="A888" s="15"/>
      <c r="B888" s="13"/>
      <c r="C888" s="13"/>
      <c r="D888" s="13"/>
      <c r="E888" s="13"/>
      <c r="F888" s="13"/>
      <c r="G888" s="16" t="str">
        <f>IF($B888="","",IFERROR(INDEX(Items!$C:$C,MATCH($B888,Items!$A:$A,0))&amp;"",""))</f>
        <v/>
      </c>
      <c r="H888" s="17" t="str">
        <f>IF(OR($B888="",$D888=""),"",ROUND(N($D888)*IFERROR(INDEX(Items!$G:$G,MATCH($B888,Items!$A:$A,0)),0),2))</f>
        <v/>
      </c>
    </row>
    <row r="889" spans="1:8" x14ac:dyDescent="0.3">
      <c r="A889" s="15"/>
      <c r="B889" s="13"/>
      <c r="C889" s="13"/>
      <c r="D889" s="13"/>
      <c r="E889" s="13"/>
      <c r="F889" s="13"/>
      <c r="G889" s="16" t="str">
        <f>IF($B889="","",IFERROR(INDEX(Items!$C:$C,MATCH($B889,Items!$A:$A,0))&amp;"",""))</f>
        <v/>
      </c>
      <c r="H889" s="17" t="str">
        <f>IF(OR($B889="",$D889=""),"",ROUND(N($D889)*IFERROR(INDEX(Items!$G:$G,MATCH($B889,Items!$A:$A,0)),0),2))</f>
        <v/>
      </c>
    </row>
    <row r="890" spans="1:8" x14ac:dyDescent="0.3">
      <c r="A890" s="15"/>
      <c r="B890" s="13"/>
      <c r="C890" s="13"/>
      <c r="D890" s="13"/>
      <c r="E890" s="13"/>
      <c r="F890" s="13"/>
      <c r="G890" s="16" t="str">
        <f>IF($B890="","",IFERROR(INDEX(Items!$C:$C,MATCH($B890,Items!$A:$A,0))&amp;"",""))</f>
        <v/>
      </c>
      <c r="H890" s="17" t="str">
        <f>IF(OR($B890="",$D890=""),"",ROUND(N($D890)*IFERROR(INDEX(Items!$G:$G,MATCH($B890,Items!$A:$A,0)),0),2))</f>
        <v/>
      </c>
    </row>
    <row r="891" spans="1:8" x14ac:dyDescent="0.3">
      <c r="A891" s="15"/>
      <c r="B891" s="13"/>
      <c r="C891" s="13"/>
      <c r="D891" s="13"/>
      <c r="E891" s="13"/>
      <c r="F891" s="13"/>
      <c r="G891" s="16" t="str">
        <f>IF($B891="","",IFERROR(INDEX(Items!$C:$C,MATCH($B891,Items!$A:$A,0))&amp;"",""))</f>
        <v/>
      </c>
      <c r="H891" s="17" t="str">
        <f>IF(OR($B891="",$D891=""),"",ROUND(N($D891)*IFERROR(INDEX(Items!$G:$G,MATCH($B891,Items!$A:$A,0)),0),2))</f>
        <v/>
      </c>
    </row>
    <row r="892" spans="1:8" x14ac:dyDescent="0.3">
      <c r="A892" s="15"/>
      <c r="B892" s="13"/>
      <c r="C892" s="13"/>
      <c r="D892" s="13"/>
      <c r="E892" s="13"/>
      <c r="F892" s="13"/>
      <c r="G892" s="16" t="str">
        <f>IF($B892="","",IFERROR(INDEX(Items!$C:$C,MATCH($B892,Items!$A:$A,0))&amp;"",""))</f>
        <v/>
      </c>
      <c r="H892" s="17" t="str">
        <f>IF(OR($B892="",$D892=""),"",ROUND(N($D892)*IFERROR(INDEX(Items!$G:$G,MATCH($B892,Items!$A:$A,0)),0),2))</f>
        <v/>
      </c>
    </row>
    <row r="893" spans="1:8" x14ac:dyDescent="0.3">
      <c r="A893" s="15"/>
      <c r="B893" s="13"/>
      <c r="C893" s="13"/>
      <c r="D893" s="13"/>
      <c r="E893" s="13"/>
      <c r="F893" s="13"/>
      <c r="G893" s="16" t="str">
        <f>IF($B893="","",IFERROR(INDEX(Items!$C:$C,MATCH($B893,Items!$A:$A,0))&amp;"",""))</f>
        <v/>
      </c>
      <c r="H893" s="17" t="str">
        <f>IF(OR($B893="",$D893=""),"",ROUND(N($D893)*IFERROR(INDEX(Items!$G:$G,MATCH($B893,Items!$A:$A,0)),0),2))</f>
        <v/>
      </c>
    </row>
    <row r="894" spans="1:8" x14ac:dyDescent="0.3">
      <c r="A894" s="15"/>
      <c r="B894" s="13"/>
      <c r="C894" s="13"/>
      <c r="D894" s="13"/>
      <c r="E894" s="13"/>
      <c r="F894" s="13"/>
      <c r="G894" s="16" t="str">
        <f>IF($B894="","",IFERROR(INDEX(Items!$C:$C,MATCH($B894,Items!$A:$A,0))&amp;"",""))</f>
        <v/>
      </c>
      <c r="H894" s="17" t="str">
        <f>IF(OR($B894="",$D894=""),"",ROUND(N($D894)*IFERROR(INDEX(Items!$G:$G,MATCH($B894,Items!$A:$A,0)),0),2))</f>
        <v/>
      </c>
    </row>
    <row r="895" spans="1:8" x14ac:dyDescent="0.3">
      <c r="A895" s="15"/>
      <c r="B895" s="13"/>
      <c r="C895" s="13"/>
      <c r="D895" s="13"/>
      <c r="E895" s="13"/>
      <c r="F895" s="13"/>
      <c r="G895" s="16" t="str">
        <f>IF($B895="","",IFERROR(INDEX(Items!$C:$C,MATCH($B895,Items!$A:$A,0))&amp;"",""))</f>
        <v/>
      </c>
      <c r="H895" s="17" t="str">
        <f>IF(OR($B895="",$D895=""),"",ROUND(N($D895)*IFERROR(INDEX(Items!$G:$G,MATCH($B895,Items!$A:$A,0)),0),2))</f>
        <v/>
      </c>
    </row>
    <row r="896" spans="1:8" x14ac:dyDescent="0.3">
      <c r="A896" s="15"/>
      <c r="B896" s="13"/>
      <c r="C896" s="13"/>
      <c r="D896" s="13"/>
      <c r="E896" s="13"/>
      <c r="F896" s="13"/>
      <c r="G896" s="16" t="str">
        <f>IF($B896="","",IFERROR(INDEX(Items!$C:$C,MATCH($B896,Items!$A:$A,0))&amp;"",""))</f>
        <v/>
      </c>
      <c r="H896" s="17" t="str">
        <f>IF(OR($B896="",$D896=""),"",ROUND(N($D896)*IFERROR(INDEX(Items!$G:$G,MATCH($B896,Items!$A:$A,0)),0),2))</f>
        <v/>
      </c>
    </row>
    <row r="897" spans="1:8" x14ac:dyDescent="0.3">
      <c r="A897" s="15"/>
      <c r="B897" s="13"/>
      <c r="C897" s="13"/>
      <c r="D897" s="13"/>
      <c r="E897" s="13"/>
      <c r="F897" s="13"/>
      <c r="G897" s="16" t="str">
        <f>IF($B897="","",IFERROR(INDEX(Items!$C:$C,MATCH($B897,Items!$A:$A,0))&amp;"",""))</f>
        <v/>
      </c>
      <c r="H897" s="17" t="str">
        <f>IF(OR($B897="",$D897=""),"",ROUND(N($D897)*IFERROR(INDEX(Items!$G:$G,MATCH($B897,Items!$A:$A,0)),0),2))</f>
        <v/>
      </c>
    </row>
    <row r="898" spans="1:8" x14ac:dyDescent="0.3">
      <c r="A898" s="15"/>
      <c r="B898" s="13"/>
      <c r="C898" s="13"/>
      <c r="D898" s="13"/>
      <c r="E898" s="13"/>
      <c r="F898" s="13"/>
      <c r="G898" s="16" t="str">
        <f>IF($B898="","",IFERROR(INDEX(Items!$C:$C,MATCH($B898,Items!$A:$A,0))&amp;"",""))</f>
        <v/>
      </c>
      <c r="H898" s="17" t="str">
        <f>IF(OR($B898="",$D898=""),"",ROUND(N($D898)*IFERROR(INDEX(Items!$G:$G,MATCH($B898,Items!$A:$A,0)),0),2))</f>
        <v/>
      </c>
    </row>
    <row r="899" spans="1:8" x14ac:dyDescent="0.3">
      <c r="A899" s="15"/>
      <c r="B899" s="13"/>
      <c r="C899" s="13"/>
      <c r="D899" s="13"/>
      <c r="E899" s="13"/>
      <c r="F899" s="13"/>
      <c r="G899" s="16" t="str">
        <f>IF($B899="","",IFERROR(INDEX(Items!$C:$C,MATCH($B899,Items!$A:$A,0))&amp;"",""))</f>
        <v/>
      </c>
      <c r="H899" s="17" t="str">
        <f>IF(OR($B899="",$D899=""),"",ROUND(N($D899)*IFERROR(INDEX(Items!$G:$G,MATCH($B899,Items!$A:$A,0)),0),2))</f>
        <v/>
      </c>
    </row>
    <row r="900" spans="1:8" x14ac:dyDescent="0.3">
      <c r="A900" s="15"/>
      <c r="B900" s="13"/>
      <c r="C900" s="13"/>
      <c r="D900" s="13"/>
      <c r="E900" s="13"/>
      <c r="F900" s="13"/>
      <c r="G900" s="16" t="str">
        <f>IF($B900="","",IFERROR(INDEX(Items!$C:$C,MATCH($B900,Items!$A:$A,0))&amp;"",""))</f>
        <v/>
      </c>
      <c r="H900" s="17" t="str">
        <f>IF(OR($B900="",$D900=""),"",ROUND(N($D900)*IFERROR(INDEX(Items!$G:$G,MATCH($B900,Items!$A:$A,0)),0),2))</f>
        <v/>
      </c>
    </row>
    <row r="901" spans="1:8" x14ac:dyDescent="0.3">
      <c r="A901" s="15"/>
      <c r="B901" s="13"/>
      <c r="C901" s="13"/>
      <c r="D901" s="13"/>
      <c r="E901" s="13"/>
      <c r="F901" s="13"/>
      <c r="G901" s="16" t="str">
        <f>IF($B901="","",IFERROR(INDEX(Items!$C:$C,MATCH($B901,Items!$A:$A,0))&amp;"",""))</f>
        <v/>
      </c>
      <c r="H901" s="17" t="str">
        <f>IF(OR($B901="",$D901=""),"",ROUND(N($D901)*IFERROR(INDEX(Items!$G:$G,MATCH($B901,Items!$A:$A,0)),0),2))</f>
        <v/>
      </c>
    </row>
    <row r="902" spans="1:8" x14ac:dyDescent="0.3">
      <c r="A902" s="15"/>
      <c r="B902" s="13"/>
      <c r="C902" s="13"/>
      <c r="D902" s="13"/>
      <c r="E902" s="13"/>
      <c r="F902" s="13"/>
      <c r="G902" s="16" t="str">
        <f>IF($B902="","",IFERROR(INDEX(Items!$C:$C,MATCH($B902,Items!$A:$A,0))&amp;"",""))</f>
        <v/>
      </c>
      <c r="H902" s="17" t="str">
        <f>IF(OR($B902="",$D902=""),"",ROUND(N($D902)*IFERROR(INDEX(Items!$G:$G,MATCH($B902,Items!$A:$A,0)),0),2))</f>
        <v/>
      </c>
    </row>
    <row r="903" spans="1:8" x14ac:dyDescent="0.3">
      <c r="A903" s="15"/>
      <c r="B903" s="13"/>
      <c r="C903" s="13"/>
      <c r="D903" s="13"/>
      <c r="E903" s="13"/>
      <c r="F903" s="13"/>
      <c r="G903" s="16" t="str">
        <f>IF($B903="","",IFERROR(INDEX(Items!$C:$C,MATCH($B903,Items!$A:$A,0))&amp;"",""))</f>
        <v/>
      </c>
      <c r="H903" s="17" t="str">
        <f>IF(OR($B903="",$D903=""),"",ROUND(N($D903)*IFERROR(INDEX(Items!$G:$G,MATCH($B903,Items!$A:$A,0)),0),2))</f>
        <v/>
      </c>
    </row>
    <row r="904" spans="1:8" x14ac:dyDescent="0.3">
      <c r="A904" s="15"/>
      <c r="B904" s="13"/>
      <c r="C904" s="13"/>
      <c r="D904" s="13"/>
      <c r="E904" s="13"/>
      <c r="F904" s="13"/>
      <c r="G904" s="16" t="str">
        <f>IF($B904="","",IFERROR(INDEX(Items!$C:$C,MATCH($B904,Items!$A:$A,0))&amp;"",""))</f>
        <v/>
      </c>
      <c r="H904" s="17" t="str">
        <f>IF(OR($B904="",$D904=""),"",ROUND(N($D904)*IFERROR(INDEX(Items!$G:$G,MATCH($B904,Items!$A:$A,0)),0),2))</f>
        <v/>
      </c>
    </row>
    <row r="905" spans="1:8" x14ac:dyDescent="0.3">
      <c r="A905" s="15"/>
      <c r="B905" s="13"/>
      <c r="C905" s="13"/>
      <c r="D905" s="13"/>
      <c r="E905" s="13"/>
      <c r="F905" s="13"/>
      <c r="G905" s="16" t="str">
        <f>IF($B905="","",IFERROR(INDEX(Items!$C:$C,MATCH($B905,Items!$A:$A,0))&amp;"",""))</f>
        <v/>
      </c>
      <c r="H905" s="17" t="str">
        <f>IF(OR($B905="",$D905=""),"",ROUND(N($D905)*IFERROR(INDEX(Items!$G:$G,MATCH($B905,Items!$A:$A,0)),0),2))</f>
        <v/>
      </c>
    </row>
    <row r="906" spans="1:8" x14ac:dyDescent="0.3">
      <c r="A906" s="15"/>
      <c r="B906" s="13"/>
      <c r="C906" s="13"/>
      <c r="D906" s="13"/>
      <c r="E906" s="13"/>
      <c r="F906" s="13"/>
      <c r="G906" s="16" t="str">
        <f>IF($B906="","",IFERROR(INDEX(Items!$C:$C,MATCH($B906,Items!$A:$A,0))&amp;"",""))</f>
        <v/>
      </c>
      <c r="H906" s="17" t="str">
        <f>IF(OR($B906="",$D906=""),"",ROUND(N($D906)*IFERROR(INDEX(Items!$G:$G,MATCH($B906,Items!$A:$A,0)),0),2))</f>
        <v/>
      </c>
    </row>
    <row r="907" spans="1:8" x14ac:dyDescent="0.3">
      <c r="A907" s="15"/>
      <c r="B907" s="13"/>
      <c r="C907" s="13"/>
      <c r="D907" s="13"/>
      <c r="E907" s="13"/>
      <c r="F907" s="13"/>
      <c r="G907" s="16" t="str">
        <f>IF($B907="","",IFERROR(INDEX(Items!$C:$C,MATCH($B907,Items!$A:$A,0))&amp;"",""))</f>
        <v/>
      </c>
      <c r="H907" s="17" t="str">
        <f>IF(OR($B907="",$D907=""),"",ROUND(N($D907)*IFERROR(INDEX(Items!$G:$G,MATCH($B907,Items!$A:$A,0)),0),2))</f>
        <v/>
      </c>
    </row>
    <row r="908" spans="1:8" x14ac:dyDescent="0.3">
      <c r="A908" s="15"/>
      <c r="B908" s="13"/>
      <c r="C908" s="13"/>
      <c r="D908" s="13"/>
      <c r="E908" s="13"/>
      <c r="F908" s="13"/>
      <c r="G908" s="16" t="str">
        <f>IF($B908="","",IFERROR(INDEX(Items!$C:$C,MATCH($B908,Items!$A:$A,0))&amp;"",""))</f>
        <v/>
      </c>
      <c r="H908" s="17" t="str">
        <f>IF(OR($B908="",$D908=""),"",ROUND(N($D908)*IFERROR(INDEX(Items!$G:$G,MATCH($B908,Items!$A:$A,0)),0),2))</f>
        <v/>
      </c>
    </row>
    <row r="909" spans="1:8" x14ac:dyDescent="0.3">
      <c r="A909" s="15"/>
      <c r="B909" s="13"/>
      <c r="C909" s="13"/>
      <c r="D909" s="13"/>
      <c r="E909" s="13"/>
      <c r="F909" s="13"/>
      <c r="G909" s="16" t="str">
        <f>IF($B909="","",IFERROR(INDEX(Items!$C:$C,MATCH($B909,Items!$A:$A,0))&amp;"",""))</f>
        <v/>
      </c>
      <c r="H909" s="17" t="str">
        <f>IF(OR($B909="",$D909=""),"",ROUND(N($D909)*IFERROR(INDEX(Items!$G:$G,MATCH($B909,Items!$A:$A,0)),0),2))</f>
        <v/>
      </c>
    </row>
    <row r="910" spans="1:8" x14ac:dyDescent="0.3">
      <c r="A910" s="15"/>
      <c r="B910" s="13"/>
      <c r="C910" s="13"/>
      <c r="D910" s="13"/>
      <c r="E910" s="13"/>
      <c r="F910" s="13"/>
      <c r="G910" s="16" t="str">
        <f>IF($B910="","",IFERROR(INDEX(Items!$C:$C,MATCH($B910,Items!$A:$A,0))&amp;"",""))</f>
        <v/>
      </c>
      <c r="H910" s="17" t="str">
        <f>IF(OR($B910="",$D910=""),"",ROUND(N($D910)*IFERROR(INDEX(Items!$G:$G,MATCH($B910,Items!$A:$A,0)),0),2))</f>
        <v/>
      </c>
    </row>
    <row r="911" spans="1:8" x14ac:dyDescent="0.3">
      <c r="A911" s="15"/>
      <c r="B911" s="13"/>
      <c r="C911" s="13"/>
      <c r="D911" s="13"/>
      <c r="E911" s="13"/>
      <c r="F911" s="13"/>
      <c r="G911" s="16" t="str">
        <f>IF($B911="","",IFERROR(INDEX(Items!$C:$C,MATCH($B911,Items!$A:$A,0))&amp;"",""))</f>
        <v/>
      </c>
      <c r="H911" s="17" t="str">
        <f>IF(OR($B911="",$D911=""),"",ROUND(N($D911)*IFERROR(INDEX(Items!$G:$G,MATCH($B911,Items!$A:$A,0)),0),2))</f>
        <v/>
      </c>
    </row>
    <row r="912" spans="1:8" x14ac:dyDescent="0.3">
      <c r="A912" s="15"/>
      <c r="B912" s="13"/>
      <c r="C912" s="13"/>
      <c r="D912" s="13"/>
      <c r="E912" s="13"/>
      <c r="F912" s="13"/>
      <c r="G912" s="16" t="str">
        <f>IF($B912="","",IFERROR(INDEX(Items!$C:$C,MATCH($B912,Items!$A:$A,0))&amp;"",""))</f>
        <v/>
      </c>
      <c r="H912" s="17" t="str">
        <f>IF(OR($B912="",$D912=""),"",ROUND(N($D912)*IFERROR(INDEX(Items!$G:$G,MATCH($B912,Items!$A:$A,0)),0),2))</f>
        <v/>
      </c>
    </row>
    <row r="913" spans="1:8" x14ac:dyDescent="0.3">
      <c r="A913" s="15"/>
      <c r="B913" s="13"/>
      <c r="C913" s="13"/>
      <c r="D913" s="13"/>
      <c r="E913" s="13"/>
      <c r="F913" s="13"/>
      <c r="G913" s="16" t="str">
        <f>IF($B913="","",IFERROR(INDEX(Items!$C:$C,MATCH($B913,Items!$A:$A,0))&amp;"",""))</f>
        <v/>
      </c>
      <c r="H913" s="17" t="str">
        <f>IF(OR($B913="",$D913=""),"",ROUND(N($D913)*IFERROR(INDEX(Items!$G:$G,MATCH($B913,Items!$A:$A,0)),0),2))</f>
        <v/>
      </c>
    </row>
    <row r="914" spans="1:8" x14ac:dyDescent="0.3">
      <c r="A914" s="15"/>
      <c r="B914" s="13"/>
      <c r="C914" s="13"/>
      <c r="D914" s="13"/>
      <c r="E914" s="13"/>
      <c r="F914" s="13"/>
      <c r="G914" s="16" t="str">
        <f>IF($B914="","",IFERROR(INDEX(Items!$C:$C,MATCH($B914,Items!$A:$A,0))&amp;"",""))</f>
        <v/>
      </c>
      <c r="H914" s="17" t="str">
        <f>IF(OR($B914="",$D914=""),"",ROUND(N($D914)*IFERROR(INDEX(Items!$G:$G,MATCH($B914,Items!$A:$A,0)),0),2))</f>
        <v/>
      </c>
    </row>
    <row r="915" spans="1:8" x14ac:dyDescent="0.3">
      <c r="A915" s="15"/>
      <c r="B915" s="13"/>
      <c r="C915" s="13"/>
      <c r="D915" s="13"/>
      <c r="E915" s="13"/>
      <c r="F915" s="13"/>
      <c r="G915" s="16" t="str">
        <f>IF($B915="","",IFERROR(INDEX(Items!$C:$C,MATCH($B915,Items!$A:$A,0))&amp;"",""))</f>
        <v/>
      </c>
      <c r="H915" s="17" t="str">
        <f>IF(OR($B915="",$D915=""),"",ROUND(N($D915)*IFERROR(INDEX(Items!$G:$G,MATCH($B915,Items!$A:$A,0)),0),2))</f>
        <v/>
      </c>
    </row>
    <row r="916" spans="1:8" x14ac:dyDescent="0.3">
      <c r="A916" s="15"/>
      <c r="B916" s="13"/>
      <c r="C916" s="13"/>
      <c r="D916" s="13"/>
      <c r="E916" s="13"/>
      <c r="F916" s="13"/>
      <c r="G916" s="16" t="str">
        <f>IF($B916="","",IFERROR(INDEX(Items!$C:$C,MATCH($B916,Items!$A:$A,0))&amp;"",""))</f>
        <v/>
      </c>
      <c r="H916" s="17" t="str">
        <f>IF(OR($B916="",$D916=""),"",ROUND(N($D916)*IFERROR(INDEX(Items!$G:$G,MATCH($B916,Items!$A:$A,0)),0),2))</f>
        <v/>
      </c>
    </row>
    <row r="917" spans="1:8" x14ac:dyDescent="0.3">
      <c r="A917" s="15"/>
      <c r="B917" s="13"/>
      <c r="C917" s="13"/>
      <c r="D917" s="13"/>
      <c r="E917" s="13"/>
      <c r="F917" s="13"/>
      <c r="G917" s="16" t="str">
        <f>IF($B917="","",IFERROR(INDEX(Items!$C:$C,MATCH($B917,Items!$A:$A,0))&amp;"",""))</f>
        <v/>
      </c>
      <c r="H917" s="17" t="str">
        <f>IF(OR($B917="",$D917=""),"",ROUND(N($D917)*IFERROR(INDEX(Items!$G:$G,MATCH($B917,Items!$A:$A,0)),0),2))</f>
        <v/>
      </c>
    </row>
    <row r="918" spans="1:8" x14ac:dyDescent="0.3">
      <c r="A918" s="15"/>
      <c r="B918" s="13"/>
      <c r="C918" s="13"/>
      <c r="D918" s="13"/>
      <c r="E918" s="13"/>
      <c r="F918" s="13"/>
      <c r="G918" s="16" t="str">
        <f>IF($B918="","",IFERROR(INDEX(Items!$C:$C,MATCH($B918,Items!$A:$A,0))&amp;"",""))</f>
        <v/>
      </c>
      <c r="H918" s="17" t="str">
        <f>IF(OR($B918="",$D918=""),"",ROUND(N($D918)*IFERROR(INDEX(Items!$G:$G,MATCH($B918,Items!$A:$A,0)),0),2))</f>
        <v/>
      </c>
    </row>
    <row r="919" spans="1:8" x14ac:dyDescent="0.3">
      <c r="A919" s="15"/>
      <c r="B919" s="13"/>
      <c r="C919" s="13"/>
      <c r="D919" s="13"/>
      <c r="E919" s="13"/>
      <c r="F919" s="13"/>
      <c r="G919" s="16" t="str">
        <f>IF($B919="","",IFERROR(INDEX(Items!$C:$C,MATCH($B919,Items!$A:$A,0))&amp;"",""))</f>
        <v/>
      </c>
      <c r="H919" s="17" t="str">
        <f>IF(OR($B919="",$D919=""),"",ROUND(N($D919)*IFERROR(INDEX(Items!$G:$G,MATCH($B919,Items!$A:$A,0)),0),2))</f>
        <v/>
      </c>
    </row>
    <row r="920" spans="1:8" x14ac:dyDescent="0.3">
      <c r="A920" s="15"/>
      <c r="B920" s="13"/>
      <c r="C920" s="13"/>
      <c r="D920" s="13"/>
      <c r="E920" s="13"/>
      <c r="F920" s="13"/>
      <c r="G920" s="16" t="str">
        <f>IF($B920="","",IFERROR(INDEX(Items!$C:$C,MATCH($B920,Items!$A:$A,0))&amp;"",""))</f>
        <v/>
      </c>
      <c r="H920" s="17" t="str">
        <f>IF(OR($B920="",$D920=""),"",ROUND(N($D920)*IFERROR(INDEX(Items!$G:$G,MATCH($B920,Items!$A:$A,0)),0),2))</f>
        <v/>
      </c>
    </row>
    <row r="921" spans="1:8" x14ac:dyDescent="0.3">
      <c r="A921" s="15"/>
      <c r="B921" s="13"/>
      <c r="C921" s="13"/>
      <c r="D921" s="13"/>
      <c r="E921" s="13"/>
      <c r="F921" s="13"/>
      <c r="G921" s="16" t="str">
        <f>IF($B921="","",IFERROR(INDEX(Items!$C:$C,MATCH($B921,Items!$A:$A,0))&amp;"",""))</f>
        <v/>
      </c>
      <c r="H921" s="17" t="str">
        <f>IF(OR($B921="",$D921=""),"",ROUND(N($D921)*IFERROR(INDEX(Items!$G:$G,MATCH($B921,Items!$A:$A,0)),0),2))</f>
        <v/>
      </c>
    </row>
    <row r="922" spans="1:8" x14ac:dyDescent="0.3">
      <c r="A922" s="15"/>
      <c r="B922" s="13"/>
      <c r="C922" s="13"/>
      <c r="D922" s="13"/>
      <c r="E922" s="13"/>
      <c r="F922" s="13"/>
      <c r="G922" s="16" t="str">
        <f>IF($B922="","",IFERROR(INDEX(Items!$C:$C,MATCH($B922,Items!$A:$A,0))&amp;"",""))</f>
        <v/>
      </c>
      <c r="H922" s="17" t="str">
        <f>IF(OR($B922="",$D922=""),"",ROUND(N($D922)*IFERROR(INDEX(Items!$G:$G,MATCH($B922,Items!$A:$A,0)),0),2))</f>
        <v/>
      </c>
    </row>
    <row r="923" spans="1:8" x14ac:dyDescent="0.3">
      <c r="A923" s="15"/>
      <c r="B923" s="13"/>
      <c r="C923" s="13"/>
      <c r="D923" s="13"/>
      <c r="E923" s="13"/>
      <c r="F923" s="13"/>
      <c r="G923" s="16" t="str">
        <f>IF($B923="","",IFERROR(INDEX(Items!$C:$C,MATCH($B923,Items!$A:$A,0))&amp;"",""))</f>
        <v/>
      </c>
      <c r="H923" s="17" t="str">
        <f>IF(OR($B923="",$D923=""),"",ROUND(N($D923)*IFERROR(INDEX(Items!$G:$G,MATCH($B923,Items!$A:$A,0)),0),2))</f>
        <v/>
      </c>
    </row>
    <row r="924" spans="1:8" x14ac:dyDescent="0.3">
      <c r="A924" s="15"/>
      <c r="B924" s="13"/>
      <c r="C924" s="13"/>
      <c r="D924" s="13"/>
      <c r="E924" s="13"/>
      <c r="F924" s="13"/>
      <c r="G924" s="16" t="str">
        <f>IF($B924="","",IFERROR(INDEX(Items!$C:$C,MATCH($B924,Items!$A:$A,0))&amp;"",""))</f>
        <v/>
      </c>
      <c r="H924" s="17" t="str">
        <f>IF(OR($B924="",$D924=""),"",ROUND(N($D924)*IFERROR(INDEX(Items!$G:$G,MATCH($B924,Items!$A:$A,0)),0),2))</f>
        <v/>
      </c>
    </row>
    <row r="925" spans="1:8" x14ac:dyDescent="0.3">
      <c r="A925" s="15"/>
      <c r="B925" s="13"/>
      <c r="C925" s="13"/>
      <c r="D925" s="13"/>
      <c r="E925" s="13"/>
      <c r="F925" s="13"/>
      <c r="G925" s="16" t="str">
        <f>IF($B925="","",IFERROR(INDEX(Items!$C:$C,MATCH($B925,Items!$A:$A,0))&amp;"",""))</f>
        <v/>
      </c>
      <c r="H925" s="17" t="str">
        <f>IF(OR($B925="",$D925=""),"",ROUND(N($D925)*IFERROR(INDEX(Items!$G:$G,MATCH($B925,Items!$A:$A,0)),0),2))</f>
        <v/>
      </c>
    </row>
    <row r="926" spans="1:8" x14ac:dyDescent="0.3">
      <c r="A926" s="15"/>
      <c r="B926" s="13"/>
      <c r="C926" s="13"/>
      <c r="D926" s="13"/>
      <c r="E926" s="13"/>
      <c r="F926" s="13"/>
      <c r="G926" s="16" t="str">
        <f>IF($B926="","",IFERROR(INDEX(Items!$C:$C,MATCH($B926,Items!$A:$A,0))&amp;"",""))</f>
        <v/>
      </c>
      <c r="H926" s="17" t="str">
        <f>IF(OR($B926="",$D926=""),"",ROUND(N($D926)*IFERROR(INDEX(Items!$G:$G,MATCH($B926,Items!$A:$A,0)),0),2))</f>
        <v/>
      </c>
    </row>
    <row r="927" spans="1:8" x14ac:dyDescent="0.3">
      <c r="A927" s="15"/>
      <c r="B927" s="13"/>
      <c r="C927" s="13"/>
      <c r="D927" s="13"/>
      <c r="E927" s="13"/>
      <c r="F927" s="13"/>
      <c r="G927" s="16" t="str">
        <f>IF($B927="","",IFERROR(INDEX(Items!$C:$C,MATCH($B927,Items!$A:$A,0))&amp;"",""))</f>
        <v/>
      </c>
      <c r="H927" s="17" t="str">
        <f>IF(OR($B927="",$D927=""),"",ROUND(N($D927)*IFERROR(INDEX(Items!$G:$G,MATCH($B927,Items!$A:$A,0)),0),2))</f>
        <v/>
      </c>
    </row>
    <row r="928" spans="1:8" x14ac:dyDescent="0.3">
      <c r="A928" s="15"/>
      <c r="B928" s="13"/>
      <c r="C928" s="13"/>
      <c r="D928" s="13"/>
      <c r="E928" s="13"/>
      <c r="F928" s="13"/>
      <c r="G928" s="16" t="str">
        <f>IF($B928="","",IFERROR(INDEX(Items!$C:$C,MATCH($B928,Items!$A:$A,0))&amp;"",""))</f>
        <v/>
      </c>
      <c r="H928" s="17" t="str">
        <f>IF(OR($B928="",$D928=""),"",ROUND(N($D928)*IFERROR(INDEX(Items!$G:$G,MATCH($B928,Items!$A:$A,0)),0),2))</f>
        <v/>
      </c>
    </row>
    <row r="929" spans="1:8" x14ac:dyDescent="0.3">
      <c r="A929" s="15"/>
      <c r="B929" s="13"/>
      <c r="C929" s="13"/>
      <c r="D929" s="13"/>
      <c r="E929" s="13"/>
      <c r="F929" s="13"/>
      <c r="G929" s="16" t="str">
        <f>IF($B929="","",IFERROR(INDEX(Items!$C:$C,MATCH($B929,Items!$A:$A,0))&amp;"",""))</f>
        <v/>
      </c>
      <c r="H929" s="17" t="str">
        <f>IF(OR($B929="",$D929=""),"",ROUND(N($D929)*IFERROR(INDEX(Items!$G:$G,MATCH($B929,Items!$A:$A,0)),0),2))</f>
        <v/>
      </c>
    </row>
    <row r="930" spans="1:8" x14ac:dyDescent="0.3">
      <c r="A930" s="15"/>
      <c r="B930" s="13"/>
      <c r="C930" s="13"/>
      <c r="D930" s="13"/>
      <c r="E930" s="13"/>
      <c r="F930" s="13"/>
      <c r="G930" s="16" t="str">
        <f>IF($B930="","",IFERROR(INDEX(Items!$C:$C,MATCH($B930,Items!$A:$A,0))&amp;"",""))</f>
        <v/>
      </c>
      <c r="H930" s="17" t="str">
        <f>IF(OR($B930="",$D930=""),"",ROUND(N($D930)*IFERROR(INDEX(Items!$G:$G,MATCH($B930,Items!$A:$A,0)),0),2))</f>
        <v/>
      </c>
    </row>
    <row r="931" spans="1:8" x14ac:dyDescent="0.3">
      <c r="A931" s="15"/>
      <c r="B931" s="13"/>
      <c r="C931" s="13"/>
      <c r="D931" s="13"/>
      <c r="E931" s="13"/>
      <c r="F931" s="13"/>
      <c r="G931" s="16" t="str">
        <f>IF($B931="","",IFERROR(INDEX(Items!$C:$C,MATCH($B931,Items!$A:$A,0))&amp;"",""))</f>
        <v/>
      </c>
      <c r="H931" s="17" t="str">
        <f>IF(OR($B931="",$D931=""),"",ROUND(N($D931)*IFERROR(INDEX(Items!$G:$G,MATCH($B931,Items!$A:$A,0)),0),2))</f>
        <v/>
      </c>
    </row>
    <row r="932" spans="1:8" x14ac:dyDescent="0.3">
      <c r="A932" s="15"/>
      <c r="B932" s="13"/>
      <c r="C932" s="13"/>
      <c r="D932" s="13"/>
      <c r="E932" s="13"/>
      <c r="F932" s="13"/>
      <c r="G932" s="16" t="str">
        <f>IF($B932="","",IFERROR(INDEX(Items!$C:$C,MATCH($B932,Items!$A:$A,0))&amp;"",""))</f>
        <v/>
      </c>
      <c r="H932" s="17" t="str">
        <f>IF(OR($B932="",$D932=""),"",ROUND(N($D932)*IFERROR(INDEX(Items!$G:$G,MATCH($B932,Items!$A:$A,0)),0),2))</f>
        <v/>
      </c>
    </row>
    <row r="933" spans="1:8" x14ac:dyDescent="0.3">
      <c r="A933" s="15"/>
      <c r="B933" s="13"/>
      <c r="C933" s="13"/>
      <c r="D933" s="13"/>
      <c r="E933" s="13"/>
      <c r="F933" s="13"/>
      <c r="G933" s="16" t="str">
        <f>IF($B933="","",IFERROR(INDEX(Items!$C:$C,MATCH($B933,Items!$A:$A,0))&amp;"",""))</f>
        <v/>
      </c>
      <c r="H933" s="17" t="str">
        <f>IF(OR($B933="",$D933=""),"",ROUND(N($D933)*IFERROR(INDEX(Items!$G:$G,MATCH($B933,Items!$A:$A,0)),0),2))</f>
        <v/>
      </c>
    </row>
    <row r="934" spans="1:8" x14ac:dyDescent="0.3">
      <c r="A934" s="15"/>
      <c r="B934" s="13"/>
      <c r="C934" s="13"/>
      <c r="D934" s="13"/>
      <c r="E934" s="13"/>
      <c r="F934" s="13"/>
      <c r="G934" s="16" t="str">
        <f>IF($B934="","",IFERROR(INDEX(Items!$C:$C,MATCH($B934,Items!$A:$A,0))&amp;"",""))</f>
        <v/>
      </c>
      <c r="H934" s="17" t="str">
        <f>IF(OR($B934="",$D934=""),"",ROUND(N($D934)*IFERROR(INDEX(Items!$G:$G,MATCH($B934,Items!$A:$A,0)),0),2))</f>
        <v/>
      </c>
    </row>
    <row r="935" spans="1:8" x14ac:dyDescent="0.3">
      <c r="A935" s="15"/>
      <c r="B935" s="13"/>
      <c r="C935" s="13"/>
      <c r="D935" s="13"/>
      <c r="E935" s="13"/>
      <c r="F935" s="13"/>
      <c r="G935" s="16" t="str">
        <f>IF($B935="","",IFERROR(INDEX(Items!$C:$C,MATCH($B935,Items!$A:$A,0))&amp;"",""))</f>
        <v/>
      </c>
      <c r="H935" s="17" t="str">
        <f>IF(OR($B935="",$D935=""),"",ROUND(N($D935)*IFERROR(INDEX(Items!$G:$G,MATCH($B935,Items!$A:$A,0)),0),2))</f>
        <v/>
      </c>
    </row>
    <row r="936" spans="1:8" x14ac:dyDescent="0.3">
      <c r="A936" s="15"/>
      <c r="B936" s="13"/>
      <c r="C936" s="13"/>
      <c r="D936" s="13"/>
      <c r="E936" s="13"/>
      <c r="F936" s="13"/>
      <c r="G936" s="16" t="str">
        <f>IF($B936="","",IFERROR(INDEX(Items!$C:$C,MATCH($B936,Items!$A:$A,0))&amp;"",""))</f>
        <v/>
      </c>
      <c r="H936" s="17" t="str">
        <f>IF(OR($B936="",$D936=""),"",ROUND(N($D936)*IFERROR(INDEX(Items!$G:$G,MATCH($B936,Items!$A:$A,0)),0),2))</f>
        <v/>
      </c>
    </row>
    <row r="937" spans="1:8" x14ac:dyDescent="0.3">
      <c r="A937" s="15"/>
      <c r="B937" s="13"/>
      <c r="C937" s="13"/>
      <c r="D937" s="13"/>
      <c r="E937" s="13"/>
      <c r="F937" s="13"/>
      <c r="G937" s="16" t="str">
        <f>IF($B937="","",IFERROR(INDEX(Items!$C:$C,MATCH($B937,Items!$A:$A,0))&amp;"",""))</f>
        <v/>
      </c>
      <c r="H937" s="17" t="str">
        <f>IF(OR($B937="",$D937=""),"",ROUND(N($D937)*IFERROR(INDEX(Items!$G:$G,MATCH($B937,Items!$A:$A,0)),0),2))</f>
        <v/>
      </c>
    </row>
    <row r="938" spans="1:8" x14ac:dyDescent="0.3">
      <c r="A938" s="15"/>
      <c r="B938" s="13"/>
      <c r="C938" s="13"/>
      <c r="D938" s="13"/>
      <c r="E938" s="13"/>
      <c r="F938" s="13"/>
      <c r="G938" s="16" t="str">
        <f>IF($B938="","",IFERROR(INDEX(Items!$C:$C,MATCH($B938,Items!$A:$A,0))&amp;"",""))</f>
        <v/>
      </c>
      <c r="H938" s="17" t="str">
        <f>IF(OR($B938="",$D938=""),"",ROUND(N($D938)*IFERROR(INDEX(Items!$G:$G,MATCH($B938,Items!$A:$A,0)),0),2))</f>
        <v/>
      </c>
    </row>
    <row r="939" spans="1:8" x14ac:dyDescent="0.3">
      <c r="A939" s="15"/>
      <c r="B939" s="13"/>
      <c r="C939" s="13"/>
      <c r="D939" s="13"/>
      <c r="E939" s="13"/>
      <c r="F939" s="13"/>
      <c r="G939" s="16" t="str">
        <f>IF($B939="","",IFERROR(INDEX(Items!$C:$C,MATCH($B939,Items!$A:$A,0))&amp;"",""))</f>
        <v/>
      </c>
      <c r="H939" s="17" t="str">
        <f>IF(OR($B939="",$D939=""),"",ROUND(N($D939)*IFERROR(INDEX(Items!$G:$G,MATCH($B939,Items!$A:$A,0)),0),2))</f>
        <v/>
      </c>
    </row>
    <row r="940" spans="1:8" x14ac:dyDescent="0.3">
      <c r="A940" s="15"/>
      <c r="B940" s="13"/>
      <c r="C940" s="13"/>
      <c r="D940" s="13"/>
      <c r="E940" s="13"/>
      <c r="F940" s="13"/>
      <c r="G940" s="16" t="str">
        <f>IF($B940="","",IFERROR(INDEX(Items!$C:$C,MATCH($B940,Items!$A:$A,0))&amp;"",""))</f>
        <v/>
      </c>
      <c r="H940" s="17" t="str">
        <f>IF(OR($B940="",$D940=""),"",ROUND(N($D940)*IFERROR(INDEX(Items!$G:$G,MATCH($B940,Items!$A:$A,0)),0),2))</f>
        <v/>
      </c>
    </row>
    <row r="941" spans="1:8" x14ac:dyDescent="0.3">
      <c r="A941" s="15"/>
      <c r="B941" s="13"/>
      <c r="C941" s="13"/>
      <c r="D941" s="13"/>
      <c r="E941" s="13"/>
      <c r="F941" s="13"/>
      <c r="G941" s="16" t="str">
        <f>IF($B941="","",IFERROR(INDEX(Items!$C:$C,MATCH($B941,Items!$A:$A,0))&amp;"",""))</f>
        <v/>
      </c>
      <c r="H941" s="17" t="str">
        <f>IF(OR($B941="",$D941=""),"",ROUND(N($D941)*IFERROR(INDEX(Items!$G:$G,MATCH($B941,Items!$A:$A,0)),0),2))</f>
        <v/>
      </c>
    </row>
    <row r="942" spans="1:8" x14ac:dyDescent="0.3">
      <c r="A942" s="15"/>
      <c r="B942" s="13"/>
      <c r="C942" s="13"/>
      <c r="D942" s="13"/>
      <c r="E942" s="13"/>
      <c r="F942" s="13"/>
      <c r="G942" s="16" t="str">
        <f>IF($B942="","",IFERROR(INDEX(Items!$C:$C,MATCH($B942,Items!$A:$A,0))&amp;"",""))</f>
        <v/>
      </c>
      <c r="H942" s="17" t="str">
        <f>IF(OR($B942="",$D942=""),"",ROUND(N($D942)*IFERROR(INDEX(Items!$G:$G,MATCH($B942,Items!$A:$A,0)),0),2))</f>
        <v/>
      </c>
    </row>
    <row r="943" spans="1:8" x14ac:dyDescent="0.3">
      <c r="A943" s="15"/>
      <c r="B943" s="13"/>
      <c r="C943" s="13"/>
      <c r="D943" s="13"/>
      <c r="E943" s="13"/>
      <c r="F943" s="13"/>
      <c r="G943" s="16" t="str">
        <f>IF($B943="","",IFERROR(INDEX(Items!$C:$C,MATCH($B943,Items!$A:$A,0))&amp;"",""))</f>
        <v/>
      </c>
      <c r="H943" s="17" t="str">
        <f>IF(OR($B943="",$D943=""),"",ROUND(N($D943)*IFERROR(INDEX(Items!$G:$G,MATCH($B943,Items!$A:$A,0)),0),2))</f>
        <v/>
      </c>
    </row>
    <row r="944" spans="1:8" x14ac:dyDescent="0.3">
      <c r="A944" s="15"/>
      <c r="B944" s="13"/>
      <c r="C944" s="13"/>
      <c r="D944" s="13"/>
      <c r="E944" s="13"/>
      <c r="F944" s="13"/>
      <c r="G944" s="16" t="str">
        <f>IF($B944="","",IFERROR(INDEX(Items!$C:$C,MATCH($B944,Items!$A:$A,0))&amp;"",""))</f>
        <v/>
      </c>
      <c r="H944" s="17" t="str">
        <f>IF(OR($B944="",$D944=""),"",ROUND(N($D944)*IFERROR(INDEX(Items!$G:$G,MATCH($B944,Items!$A:$A,0)),0),2))</f>
        <v/>
      </c>
    </row>
    <row r="945" spans="1:8" x14ac:dyDescent="0.3">
      <c r="A945" s="15"/>
      <c r="B945" s="13"/>
      <c r="C945" s="13"/>
      <c r="D945" s="13"/>
      <c r="E945" s="13"/>
      <c r="F945" s="13"/>
      <c r="G945" s="16" t="str">
        <f>IF($B945="","",IFERROR(INDEX(Items!$C:$C,MATCH($B945,Items!$A:$A,0))&amp;"",""))</f>
        <v/>
      </c>
      <c r="H945" s="17" t="str">
        <f>IF(OR($B945="",$D945=""),"",ROUND(N($D945)*IFERROR(INDEX(Items!$G:$G,MATCH($B945,Items!$A:$A,0)),0),2))</f>
        <v/>
      </c>
    </row>
    <row r="946" spans="1:8" x14ac:dyDescent="0.3">
      <c r="A946" s="15"/>
      <c r="B946" s="13"/>
      <c r="C946" s="13"/>
      <c r="D946" s="13"/>
      <c r="E946" s="13"/>
      <c r="F946" s="13"/>
      <c r="G946" s="16" t="str">
        <f>IF($B946="","",IFERROR(INDEX(Items!$C:$C,MATCH($B946,Items!$A:$A,0))&amp;"",""))</f>
        <v/>
      </c>
      <c r="H946" s="17" t="str">
        <f>IF(OR($B946="",$D946=""),"",ROUND(N($D946)*IFERROR(INDEX(Items!$G:$G,MATCH($B946,Items!$A:$A,0)),0),2))</f>
        <v/>
      </c>
    </row>
    <row r="947" spans="1:8" x14ac:dyDescent="0.3">
      <c r="A947" s="15"/>
      <c r="B947" s="13"/>
      <c r="C947" s="13"/>
      <c r="D947" s="13"/>
      <c r="E947" s="13"/>
      <c r="F947" s="13"/>
      <c r="G947" s="16" t="str">
        <f>IF($B947="","",IFERROR(INDEX(Items!$C:$C,MATCH($B947,Items!$A:$A,0))&amp;"",""))</f>
        <v/>
      </c>
      <c r="H947" s="17" t="str">
        <f>IF(OR($B947="",$D947=""),"",ROUND(N($D947)*IFERROR(INDEX(Items!$G:$G,MATCH($B947,Items!$A:$A,0)),0),2))</f>
        <v/>
      </c>
    </row>
    <row r="948" spans="1:8" x14ac:dyDescent="0.3">
      <c r="A948" s="15"/>
      <c r="B948" s="13"/>
      <c r="C948" s="13"/>
      <c r="D948" s="13"/>
      <c r="E948" s="13"/>
      <c r="F948" s="13"/>
      <c r="G948" s="16" t="str">
        <f>IF($B948="","",IFERROR(INDEX(Items!$C:$C,MATCH($B948,Items!$A:$A,0))&amp;"",""))</f>
        <v/>
      </c>
      <c r="H948" s="17" t="str">
        <f>IF(OR($B948="",$D948=""),"",ROUND(N($D948)*IFERROR(INDEX(Items!$G:$G,MATCH($B948,Items!$A:$A,0)),0),2))</f>
        <v/>
      </c>
    </row>
    <row r="949" spans="1:8" x14ac:dyDescent="0.3">
      <c r="A949" s="15"/>
      <c r="B949" s="13"/>
      <c r="C949" s="13"/>
      <c r="D949" s="13"/>
      <c r="E949" s="13"/>
      <c r="F949" s="13"/>
      <c r="G949" s="16" t="str">
        <f>IF($B949="","",IFERROR(INDEX(Items!$C:$C,MATCH($B949,Items!$A:$A,0))&amp;"",""))</f>
        <v/>
      </c>
      <c r="H949" s="17" t="str">
        <f>IF(OR($B949="",$D949=""),"",ROUND(N($D949)*IFERROR(INDEX(Items!$G:$G,MATCH($B949,Items!$A:$A,0)),0),2))</f>
        <v/>
      </c>
    </row>
    <row r="950" spans="1:8" x14ac:dyDescent="0.3">
      <c r="A950" s="15"/>
      <c r="B950" s="13"/>
      <c r="C950" s="13"/>
      <c r="D950" s="13"/>
      <c r="E950" s="13"/>
      <c r="F950" s="13"/>
      <c r="G950" s="16" t="str">
        <f>IF($B950="","",IFERROR(INDEX(Items!$C:$C,MATCH($B950,Items!$A:$A,0))&amp;"",""))</f>
        <v/>
      </c>
      <c r="H950" s="17" t="str">
        <f>IF(OR($B950="",$D950=""),"",ROUND(N($D950)*IFERROR(INDEX(Items!$G:$G,MATCH($B950,Items!$A:$A,0)),0),2))</f>
        <v/>
      </c>
    </row>
    <row r="951" spans="1:8" x14ac:dyDescent="0.3">
      <c r="A951" s="15"/>
      <c r="B951" s="13"/>
      <c r="C951" s="13"/>
      <c r="D951" s="13"/>
      <c r="E951" s="13"/>
      <c r="F951" s="13"/>
      <c r="G951" s="16" t="str">
        <f>IF($B951="","",IFERROR(INDEX(Items!$C:$C,MATCH($B951,Items!$A:$A,0))&amp;"",""))</f>
        <v/>
      </c>
      <c r="H951" s="17" t="str">
        <f>IF(OR($B951="",$D951=""),"",ROUND(N($D951)*IFERROR(INDEX(Items!$G:$G,MATCH($B951,Items!$A:$A,0)),0),2))</f>
        <v/>
      </c>
    </row>
    <row r="952" spans="1:8" x14ac:dyDescent="0.3">
      <c r="A952" s="15"/>
      <c r="B952" s="13"/>
      <c r="C952" s="13"/>
      <c r="D952" s="13"/>
      <c r="E952" s="13"/>
      <c r="F952" s="13"/>
      <c r="G952" s="16" t="str">
        <f>IF($B952="","",IFERROR(INDEX(Items!$C:$C,MATCH($B952,Items!$A:$A,0))&amp;"",""))</f>
        <v/>
      </c>
      <c r="H952" s="17" t="str">
        <f>IF(OR($B952="",$D952=""),"",ROUND(N($D952)*IFERROR(INDEX(Items!$G:$G,MATCH($B952,Items!$A:$A,0)),0),2))</f>
        <v/>
      </c>
    </row>
    <row r="953" spans="1:8" x14ac:dyDescent="0.3">
      <c r="A953" s="15"/>
      <c r="B953" s="13"/>
      <c r="C953" s="13"/>
      <c r="D953" s="13"/>
      <c r="E953" s="13"/>
      <c r="F953" s="13"/>
      <c r="G953" s="16" t="str">
        <f>IF($B953="","",IFERROR(INDEX(Items!$C:$C,MATCH($B953,Items!$A:$A,0))&amp;"",""))</f>
        <v/>
      </c>
      <c r="H953" s="17" t="str">
        <f>IF(OR($B953="",$D953=""),"",ROUND(N($D953)*IFERROR(INDEX(Items!$G:$G,MATCH($B953,Items!$A:$A,0)),0),2))</f>
        <v/>
      </c>
    </row>
    <row r="954" spans="1:8" x14ac:dyDescent="0.3">
      <c r="A954" s="15"/>
      <c r="B954" s="13"/>
      <c r="C954" s="13"/>
      <c r="D954" s="13"/>
      <c r="E954" s="13"/>
      <c r="F954" s="13"/>
      <c r="G954" s="16" t="str">
        <f>IF($B954="","",IFERROR(INDEX(Items!$C:$C,MATCH($B954,Items!$A:$A,0))&amp;"",""))</f>
        <v/>
      </c>
      <c r="H954" s="17" t="str">
        <f>IF(OR($B954="",$D954=""),"",ROUND(N($D954)*IFERROR(INDEX(Items!$G:$G,MATCH($B954,Items!$A:$A,0)),0),2))</f>
        <v/>
      </c>
    </row>
    <row r="955" spans="1:8" x14ac:dyDescent="0.3">
      <c r="A955" s="15"/>
      <c r="B955" s="13"/>
      <c r="C955" s="13"/>
      <c r="D955" s="13"/>
      <c r="E955" s="13"/>
      <c r="F955" s="13"/>
      <c r="G955" s="16" t="str">
        <f>IF($B955="","",IFERROR(INDEX(Items!$C:$C,MATCH($B955,Items!$A:$A,0))&amp;"",""))</f>
        <v/>
      </c>
      <c r="H955" s="17" t="str">
        <f>IF(OR($B955="",$D955=""),"",ROUND(N($D955)*IFERROR(INDEX(Items!$G:$G,MATCH($B955,Items!$A:$A,0)),0),2))</f>
        <v/>
      </c>
    </row>
    <row r="956" spans="1:8" x14ac:dyDescent="0.3">
      <c r="A956" s="15"/>
      <c r="B956" s="13"/>
      <c r="C956" s="13"/>
      <c r="D956" s="13"/>
      <c r="E956" s="13"/>
      <c r="F956" s="13"/>
      <c r="G956" s="16" t="str">
        <f>IF($B956="","",IFERROR(INDEX(Items!$C:$C,MATCH($B956,Items!$A:$A,0))&amp;"",""))</f>
        <v/>
      </c>
      <c r="H956" s="17" t="str">
        <f>IF(OR($B956="",$D956=""),"",ROUND(N($D956)*IFERROR(INDEX(Items!$G:$G,MATCH($B956,Items!$A:$A,0)),0),2))</f>
        <v/>
      </c>
    </row>
    <row r="957" spans="1:8" x14ac:dyDescent="0.3">
      <c r="A957" s="15"/>
      <c r="B957" s="13"/>
      <c r="C957" s="13"/>
      <c r="D957" s="13"/>
      <c r="E957" s="13"/>
      <c r="F957" s="13"/>
      <c r="G957" s="16" t="str">
        <f>IF($B957="","",IFERROR(INDEX(Items!$C:$C,MATCH($B957,Items!$A:$A,0))&amp;"",""))</f>
        <v/>
      </c>
      <c r="H957" s="17" t="str">
        <f>IF(OR($B957="",$D957=""),"",ROUND(N($D957)*IFERROR(INDEX(Items!$G:$G,MATCH($B957,Items!$A:$A,0)),0),2))</f>
        <v/>
      </c>
    </row>
    <row r="958" spans="1:8" x14ac:dyDescent="0.3">
      <c r="A958" s="15"/>
      <c r="B958" s="13"/>
      <c r="C958" s="13"/>
      <c r="D958" s="13"/>
      <c r="E958" s="13"/>
      <c r="F958" s="13"/>
      <c r="G958" s="16" t="str">
        <f>IF($B958="","",IFERROR(INDEX(Items!$C:$C,MATCH($B958,Items!$A:$A,0))&amp;"",""))</f>
        <v/>
      </c>
      <c r="H958" s="17" t="str">
        <f>IF(OR($B958="",$D958=""),"",ROUND(N($D958)*IFERROR(INDEX(Items!$G:$G,MATCH($B958,Items!$A:$A,0)),0),2))</f>
        <v/>
      </c>
    </row>
    <row r="959" spans="1:8" x14ac:dyDescent="0.3">
      <c r="A959" s="15"/>
      <c r="B959" s="13"/>
      <c r="C959" s="13"/>
      <c r="D959" s="13"/>
      <c r="E959" s="13"/>
      <c r="F959" s="13"/>
      <c r="G959" s="16" t="str">
        <f>IF($B959="","",IFERROR(INDEX(Items!$C:$C,MATCH($B959,Items!$A:$A,0))&amp;"",""))</f>
        <v/>
      </c>
      <c r="H959" s="17" t="str">
        <f>IF(OR($B959="",$D959=""),"",ROUND(N($D959)*IFERROR(INDEX(Items!$G:$G,MATCH($B959,Items!$A:$A,0)),0),2))</f>
        <v/>
      </c>
    </row>
    <row r="960" spans="1:8" x14ac:dyDescent="0.3">
      <c r="A960" s="15"/>
      <c r="B960" s="13"/>
      <c r="C960" s="13"/>
      <c r="D960" s="13"/>
      <c r="E960" s="13"/>
      <c r="F960" s="13"/>
      <c r="G960" s="16" t="str">
        <f>IF($B960="","",IFERROR(INDEX(Items!$C:$C,MATCH($B960,Items!$A:$A,0))&amp;"",""))</f>
        <v/>
      </c>
      <c r="H960" s="17" t="str">
        <f>IF(OR($B960="",$D960=""),"",ROUND(N($D960)*IFERROR(INDEX(Items!$G:$G,MATCH($B960,Items!$A:$A,0)),0),2))</f>
        <v/>
      </c>
    </row>
    <row r="961" spans="1:8" x14ac:dyDescent="0.3">
      <c r="A961" s="15"/>
      <c r="B961" s="13"/>
      <c r="C961" s="13"/>
      <c r="D961" s="13"/>
      <c r="E961" s="13"/>
      <c r="F961" s="13"/>
      <c r="G961" s="16" t="str">
        <f>IF($B961="","",IFERROR(INDEX(Items!$C:$C,MATCH($B961,Items!$A:$A,0))&amp;"",""))</f>
        <v/>
      </c>
      <c r="H961" s="17" t="str">
        <f>IF(OR($B961="",$D961=""),"",ROUND(N($D961)*IFERROR(INDEX(Items!$G:$G,MATCH($B961,Items!$A:$A,0)),0),2))</f>
        <v/>
      </c>
    </row>
    <row r="962" spans="1:8" x14ac:dyDescent="0.3">
      <c r="A962" s="15"/>
      <c r="B962" s="13"/>
      <c r="C962" s="13"/>
      <c r="D962" s="13"/>
      <c r="E962" s="13"/>
      <c r="F962" s="13"/>
      <c r="G962" s="16" t="str">
        <f>IF($B962="","",IFERROR(INDEX(Items!$C:$C,MATCH($B962,Items!$A:$A,0))&amp;"",""))</f>
        <v/>
      </c>
      <c r="H962" s="17" t="str">
        <f>IF(OR($B962="",$D962=""),"",ROUND(N($D962)*IFERROR(INDEX(Items!$G:$G,MATCH($B962,Items!$A:$A,0)),0),2))</f>
        <v/>
      </c>
    </row>
    <row r="963" spans="1:8" x14ac:dyDescent="0.3">
      <c r="A963" s="15"/>
      <c r="B963" s="13"/>
      <c r="C963" s="13"/>
      <c r="D963" s="13"/>
      <c r="E963" s="13"/>
      <c r="F963" s="13"/>
      <c r="G963" s="16" t="str">
        <f>IF($B963="","",IFERROR(INDEX(Items!$C:$C,MATCH($B963,Items!$A:$A,0))&amp;"",""))</f>
        <v/>
      </c>
      <c r="H963" s="17" t="str">
        <f>IF(OR($B963="",$D963=""),"",ROUND(N($D963)*IFERROR(INDEX(Items!$G:$G,MATCH($B963,Items!$A:$A,0)),0),2))</f>
        <v/>
      </c>
    </row>
    <row r="964" spans="1:8" x14ac:dyDescent="0.3">
      <c r="A964" s="15"/>
      <c r="B964" s="13"/>
      <c r="C964" s="13"/>
      <c r="D964" s="13"/>
      <c r="E964" s="13"/>
      <c r="F964" s="13"/>
      <c r="G964" s="16" t="str">
        <f>IF($B964="","",IFERROR(INDEX(Items!$C:$C,MATCH($B964,Items!$A:$A,0))&amp;"",""))</f>
        <v/>
      </c>
      <c r="H964" s="17" t="str">
        <f>IF(OR($B964="",$D964=""),"",ROUND(N($D964)*IFERROR(INDEX(Items!$G:$G,MATCH($B964,Items!$A:$A,0)),0),2))</f>
        <v/>
      </c>
    </row>
    <row r="965" spans="1:8" x14ac:dyDescent="0.3">
      <c r="A965" s="15"/>
      <c r="B965" s="13"/>
      <c r="C965" s="13"/>
      <c r="D965" s="13"/>
      <c r="E965" s="13"/>
      <c r="F965" s="13"/>
      <c r="G965" s="16" t="str">
        <f>IF($B965="","",IFERROR(INDEX(Items!$C:$C,MATCH($B965,Items!$A:$A,0))&amp;"",""))</f>
        <v/>
      </c>
      <c r="H965" s="17" t="str">
        <f>IF(OR($B965="",$D965=""),"",ROUND(N($D965)*IFERROR(INDEX(Items!$G:$G,MATCH($B965,Items!$A:$A,0)),0),2))</f>
        <v/>
      </c>
    </row>
    <row r="966" spans="1:8" x14ac:dyDescent="0.3">
      <c r="A966" s="15"/>
      <c r="B966" s="13"/>
      <c r="C966" s="13"/>
      <c r="D966" s="13"/>
      <c r="E966" s="13"/>
      <c r="F966" s="13"/>
      <c r="G966" s="16" t="str">
        <f>IF($B966="","",IFERROR(INDEX(Items!$C:$C,MATCH($B966,Items!$A:$A,0))&amp;"",""))</f>
        <v/>
      </c>
      <c r="H966" s="17" t="str">
        <f>IF(OR($B966="",$D966=""),"",ROUND(N($D966)*IFERROR(INDEX(Items!$G:$G,MATCH($B966,Items!$A:$A,0)),0),2))</f>
        <v/>
      </c>
    </row>
    <row r="967" spans="1:8" x14ac:dyDescent="0.3">
      <c r="A967" s="15"/>
      <c r="B967" s="13"/>
      <c r="C967" s="13"/>
      <c r="D967" s="13"/>
      <c r="E967" s="13"/>
      <c r="F967" s="13"/>
      <c r="G967" s="16" t="str">
        <f>IF($B967="","",IFERROR(INDEX(Items!$C:$C,MATCH($B967,Items!$A:$A,0))&amp;"",""))</f>
        <v/>
      </c>
      <c r="H967" s="17" t="str">
        <f>IF(OR($B967="",$D967=""),"",ROUND(N($D967)*IFERROR(INDEX(Items!$G:$G,MATCH($B967,Items!$A:$A,0)),0),2))</f>
        <v/>
      </c>
    </row>
    <row r="968" spans="1:8" x14ac:dyDescent="0.3">
      <c r="A968" s="15"/>
      <c r="B968" s="13"/>
      <c r="C968" s="13"/>
      <c r="D968" s="13"/>
      <c r="E968" s="13"/>
      <c r="F968" s="13"/>
      <c r="G968" s="16" t="str">
        <f>IF($B968="","",IFERROR(INDEX(Items!$C:$C,MATCH($B968,Items!$A:$A,0))&amp;"",""))</f>
        <v/>
      </c>
      <c r="H968" s="17" t="str">
        <f>IF(OR($B968="",$D968=""),"",ROUND(N($D968)*IFERROR(INDEX(Items!$G:$G,MATCH($B968,Items!$A:$A,0)),0),2))</f>
        <v/>
      </c>
    </row>
    <row r="969" spans="1:8" x14ac:dyDescent="0.3">
      <c r="A969" s="15"/>
      <c r="B969" s="13"/>
      <c r="C969" s="13"/>
      <c r="D969" s="13"/>
      <c r="E969" s="13"/>
      <c r="F969" s="13"/>
      <c r="G969" s="16" t="str">
        <f>IF($B969="","",IFERROR(INDEX(Items!$C:$C,MATCH($B969,Items!$A:$A,0))&amp;"",""))</f>
        <v/>
      </c>
      <c r="H969" s="17" t="str">
        <f>IF(OR($B969="",$D969=""),"",ROUND(N($D969)*IFERROR(INDEX(Items!$G:$G,MATCH($B969,Items!$A:$A,0)),0),2))</f>
        <v/>
      </c>
    </row>
    <row r="970" spans="1:8" x14ac:dyDescent="0.3">
      <c r="A970" s="15"/>
      <c r="B970" s="13"/>
      <c r="C970" s="13"/>
      <c r="D970" s="13"/>
      <c r="E970" s="13"/>
      <c r="F970" s="13"/>
      <c r="G970" s="16" t="str">
        <f>IF($B970="","",IFERROR(INDEX(Items!$C:$C,MATCH($B970,Items!$A:$A,0))&amp;"",""))</f>
        <v/>
      </c>
      <c r="H970" s="17" t="str">
        <f>IF(OR($B970="",$D970=""),"",ROUND(N($D970)*IFERROR(INDEX(Items!$G:$G,MATCH($B970,Items!$A:$A,0)),0),2))</f>
        <v/>
      </c>
    </row>
    <row r="971" spans="1:8" x14ac:dyDescent="0.3">
      <c r="A971" s="15"/>
      <c r="B971" s="13"/>
      <c r="C971" s="13"/>
      <c r="D971" s="13"/>
      <c r="E971" s="13"/>
      <c r="F971" s="13"/>
      <c r="G971" s="16" t="str">
        <f>IF($B971="","",IFERROR(INDEX(Items!$C:$C,MATCH($B971,Items!$A:$A,0))&amp;"",""))</f>
        <v/>
      </c>
      <c r="H971" s="17" t="str">
        <f>IF(OR($B971="",$D971=""),"",ROUND(N($D971)*IFERROR(INDEX(Items!$G:$G,MATCH($B971,Items!$A:$A,0)),0),2))</f>
        <v/>
      </c>
    </row>
    <row r="972" spans="1:8" x14ac:dyDescent="0.3">
      <c r="A972" s="15"/>
      <c r="B972" s="13"/>
      <c r="C972" s="13"/>
      <c r="D972" s="13"/>
      <c r="E972" s="13"/>
      <c r="F972" s="13"/>
      <c r="G972" s="16" t="str">
        <f>IF($B972="","",IFERROR(INDEX(Items!$C:$C,MATCH($B972,Items!$A:$A,0))&amp;"",""))</f>
        <v/>
      </c>
      <c r="H972" s="17" t="str">
        <f>IF(OR($B972="",$D972=""),"",ROUND(N($D972)*IFERROR(INDEX(Items!$G:$G,MATCH($B972,Items!$A:$A,0)),0),2))</f>
        <v/>
      </c>
    </row>
    <row r="973" spans="1:8" x14ac:dyDescent="0.3">
      <c r="A973" s="15"/>
      <c r="B973" s="13"/>
      <c r="C973" s="13"/>
      <c r="D973" s="13"/>
      <c r="E973" s="13"/>
      <c r="F973" s="13"/>
      <c r="G973" s="16" t="str">
        <f>IF($B973="","",IFERROR(INDEX(Items!$C:$C,MATCH($B973,Items!$A:$A,0))&amp;"",""))</f>
        <v/>
      </c>
      <c r="H973" s="17" t="str">
        <f>IF(OR($B973="",$D973=""),"",ROUND(N($D973)*IFERROR(INDEX(Items!$G:$G,MATCH($B973,Items!$A:$A,0)),0),2))</f>
        <v/>
      </c>
    </row>
    <row r="974" spans="1:8" x14ac:dyDescent="0.3">
      <c r="A974" s="15"/>
      <c r="B974" s="13"/>
      <c r="C974" s="13"/>
      <c r="D974" s="13"/>
      <c r="E974" s="13"/>
      <c r="F974" s="13"/>
      <c r="G974" s="16" t="str">
        <f>IF($B974="","",IFERROR(INDEX(Items!$C:$C,MATCH($B974,Items!$A:$A,0))&amp;"",""))</f>
        <v/>
      </c>
      <c r="H974" s="17" t="str">
        <f>IF(OR($B974="",$D974=""),"",ROUND(N($D974)*IFERROR(INDEX(Items!$G:$G,MATCH($B974,Items!$A:$A,0)),0),2))</f>
        <v/>
      </c>
    </row>
    <row r="975" spans="1:8" x14ac:dyDescent="0.3">
      <c r="A975" s="15"/>
      <c r="B975" s="13"/>
      <c r="C975" s="13"/>
      <c r="D975" s="13"/>
      <c r="E975" s="13"/>
      <c r="F975" s="13"/>
      <c r="G975" s="16" t="str">
        <f>IF($B975="","",IFERROR(INDEX(Items!$C:$C,MATCH($B975,Items!$A:$A,0))&amp;"",""))</f>
        <v/>
      </c>
      <c r="H975" s="17" t="str">
        <f>IF(OR($B975="",$D975=""),"",ROUND(N($D975)*IFERROR(INDEX(Items!$G:$G,MATCH($B975,Items!$A:$A,0)),0),2))</f>
        <v/>
      </c>
    </row>
    <row r="976" spans="1:8" x14ac:dyDescent="0.3">
      <c r="A976" s="15"/>
      <c r="B976" s="13"/>
      <c r="C976" s="13"/>
      <c r="D976" s="13"/>
      <c r="E976" s="13"/>
      <c r="F976" s="13"/>
      <c r="G976" s="16" t="str">
        <f>IF($B976="","",IFERROR(INDEX(Items!$C:$C,MATCH($B976,Items!$A:$A,0))&amp;"",""))</f>
        <v/>
      </c>
      <c r="H976" s="17" t="str">
        <f>IF(OR($B976="",$D976=""),"",ROUND(N($D976)*IFERROR(INDEX(Items!$G:$G,MATCH($B976,Items!$A:$A,0)),0),2))</f>
        <v/>
      </c>
    </row>
    <row r="977" spans="1:8" x14ac:dyDescent="0.3">
      <c r="A977" s="15"/>
      <c r="B977" s="13"/>
      <c r="C977" s="13"/>
      <c r="D977" s="13"/>
      <c r="E977" s="13"/>
      <c r="F977" s="13"/>
      <c r="G977" s="16" t="str">
        <f>IF($B977="","",IFERROR(INDEX(Items!$C:$C,MATCH($B977,Items!$A:$A,0))&amp;"",""))</f>
        <v/>
      </c>
      <c r="H977" s="17" t="str">
        <f>IF(OR($B977="",$D977=""),"",ROUND(N($D977)*IFERROR(INDEX(Items!$G:$G,MATCH($B977,Items!$A:$A,0)),0),2))</f>
        <v/>
      </c>
    </row>
    <row r="978" spans="1:8" x14ac:dyDescent="0.3">
      <c r="A978" s="15"/>
      <c r="B978" s="13"/>
      <c r="C978" s="13"/>
      <c r="D978" s="13"/>
      <c r="E978" s="13"/>
      <c r="F978" s="13"/>
      <c r="G978" s="16" t="str">
        <f>IF($B978="","",IFERROR(INDEX(Items!$C:$C,MATCH($B978,Items!$A:$A,0))&amp;"",""))</f>
        <v/>
      </c>
      <c r="H978" s="17" t="str">
        <f>IF(OR($B978="",$D978=""),"",ROUND(N($D978)*IFERROR(INDEX(Items!$G:$G,MATCH($B978,Items!$A:$A,0)),0),2))</f>
        <v/>
      </c>
    </row>
    <row r="979" spans="1:8" x14ac:dyDescent="0.3">
      <c r="A979" s="15"/>
      <c r="B979" s="13"/>
      <c r="C979" s="13"/>
      <c r="D979" s="13"/>
      <c r="E979" s="13"/>
      <c r="F979" s="13"/>
      <c r="G979" s="16" t="str">
        <f>IF($B979="","",IFERROR(INDEX(Items!$C:$C,MATCH($B979,Items!$A:$A,0))&amp;"",""))</f>
        <v/>
      </c>
      <c r="H979" s="17" t="str">
        <f>IF(OR($B979="",$D979=""),"",ROUND(N($D979)*IFERROR(INDEX(Items!$G:$G,MATCH($B979,Items!$A:$A,0)),0),2))</f>
        <v/>
      </c>
    </row>
    <row r="980" spans="1:8" x14ac:dyDescent="0.3">
      <c r="A980" s="15"/>
      <c r="B980" s="13"/>
      <c r="C980" s="13"/>
      <c r="D980" s="13"/>
      <c r="E980" s="13"/>
      <c r="F980" s="13"/>
      <c r="G980" s="16" t="str">
        <f>IF($B980="","",IFERROR(INDEX(Items!$C:$C,MATCH($B980,Items!$A:$A,0))&amp;"",""))</f>
        <v/>
      </c>
      <c r="H980" s="17" t="str">
        <f>IF(OR($B980="",$D980=""),"",ROUND(N($D980)*IFERROR(INDEX(Items!$G:$G,MATCH($B980,Items!$A:$A,0)),0),2))</f>
        <v/>
      </c>
    </row>
    <row r="981" spans="1:8" x14ac:dyDescent="0.3">
      <c r="A981" s="15"/>
      <c r="B981" s="13"/>
      <c r="C981" s="13"/>
      <c r="D981" s="13"/>
      <c r="E981" s="13"/>
      <c r="F981" s="13"/>
      <c r="G981" s="16" t="str">
        <f>IF($B981="","",IFERROR(INDEX(Items!$C:$C,MATCH($B981,Items!$A:$A,0))&amp;"",""))</f>
        <v/>
      </c>
      <c r="H981" s="17" t="str">
        <f>IF(OR($B981="",$D981=""),"",ROUND(N($D981)*IFERROR(INDEX(Items!$G:$G,MATCH($B981,Items!$A:$A,0)),0),2))</f>
        <v/>
      </c>
    </row>
    <row r="982" spans="1:8" x14ac:dyDescent="0.3">
      <c r="A982" s="15"/>
      <c r="B982" s="13"/>
      <c r="C982" s="13"/>
      <c r="D982" s="13"/>
      <c r="E982" s="13"/>
      <c r="F982" s="13"/>
      <c r="G982" s="16" t="str">
        <f>IF($B982="","",IFERROR(INDEX(Items!$C:$C,MATCH($B982,Items!$A:$A,0))&amp;"",""))</f>
        <v/>
      </c>
      <c r="H982" s="17" t="str">
        <f>IF(OR($B982="",$D982=""),"",ROUND(N($D982)*IFERROR(INDEX(Items!$G:$G,MATCH($B982,Items!$A:$A,0)),0),2))</f>
        <v/>
      </c>
    </row>
    <row r="983" spans="1:8" x14ac:dyDescent="0.3">
      <c r="A983" s="15"/>
      <c r="B983" s="13"/>
      <c r="C983" s="13"/>
      <c r="D983" s="13"/>
      <c r="E983" s="13"/>
      <c r="F983" s="13"/>
      <c r="G983" s="16" t="str">
        <f>IF($B983="","",IFERROR(INDEX(Items!$C:$C,MATCH($B983,Items!$A:$A,0))&amp;"",""))</f>
        <v/>
      </c>
      <c r="H983" s="17" t="str">
        <f>IF(OR($B983="",$D983=""),"",ROUND(N($D983)*IFERROR(INDEX(Items!$G:$G,MATCH($B983,Items!$A:$A,0)),0),2))</f>
        <v/>
      </c>
    </row>
    <row r="984" spans="1:8" x14ac:dyDescent="0.3">
      <c r="A984" s="15"/>
      <c r="B984" s="13"/>
      <c r="C984" s="13"/>
      <c r="D984" s="13"/>
      <c r="E984" s="13"/>
      <c r="F984" s="13"/>
      <c r="G984" s="16" t="str">
        <f>IF($B984="","",IFERROR(INDEX(Items!$C:$C,MATCH($B984,Items!$A:$A,0))&amp;"",""))</f>
        <v/>
      </c>
      <c r="H984" s="17" t="str">
        <f>IF(OR($B984="",$D984=""),"",ROUND(N($D984)*IFERROR(INDEX(Items!$G:$G,MATCH($B984,Items!$A:$A,0)),0),2))</f>
        <v/>
      </c>
    </row>
    <row r="985" spans="1:8" x14ac:dyDescent="0.3">
      <c r="A985" s="15"/>
      <c r="B985" s="13"/>
      <c r="C985" s="13"/>
      <c r="D985" s="13"/>
      <c r="E985" s="13"/>
      <c r="F985" s="13"/>
      <c r="G985" s="16" t="str">
        <f>IF($B985="","",IFERROR(INDEX(Items!$C:$C,MATCH($B985,Items!$A:$A,0))&amp;"",""))</f>
        <v/>
      </c>
      <c r="H985" s="17" t="str">
        <f>IF(OR($B985="",$D985=""),"",ROUND(N($D985)*IFERROR(INDEX(Items!$G:$G,MATCH($B985,Items!$A:$A,0)),0),2))</f>
        <v/>
      </c>
    </row>
    <row r="986" spans="1:8" x14ac:dyDescent="0.3">
      <c r="A986" s="15"/>
      <c r="B986" s="13"/>
      <c r="C986" s="13"/>
      <c r="D986" s="13"/>
      <c r="E986" s="13"/>
      <c r="F986" s="13"/>
      <c r="G986" s="16" t="str">
        <f>IF($B986="","",IFERROR(INDEX(Items!$C:$C,MATCH($B986,Items!$A:$A,0))&amp;"",""))</f>
        <v/>
      </c>
      <c r="H986" s="17" t="str">
        <f>IF(OR($B986="",$D986=""),"",ROUND(N($D986)*IFERROR(INDEX(Items!$G:$G,MATCH($B986,Items!$A:$A,0)),0),2))</f>
        <v/>
      </c>
    </row>
    <row r="987" spans="1:8" x14ac:dyDescent="0.3">
      <c r="A987" s="15"/>
      <c r="B987" s="13"/>
      <c r="C987" s="13"/>
      <c r="D987" s="13"/>
      <c r="E987" s="13"/>
      <c r="F987" s="13"/>
      <c r="G987" s="16" t="str">
        <f>IF($B987="","",IFERROR(INDEX(Items!$C:$C,MATCH($B987,Items!$A:$A,0))&amp;"",""))</f>
        <v/>
      </c>
      <c r="H987" s="17" t="str">
        <f>IF(OR($B987="",$D987=""),"",ROUND(N($D987)*IFERROR(INDEX(Items!$G:$G,MATCH($B987,Items!$A:$A,0)),0),2))</f>
        <v/>
      </c>
    </row>
    <row r="988" spans="1:8" x14ac:dyDescent="0.3">
      <c r="A988" s="15"/>
      <c r="B988" s="13"/>
      <c r="C988" s="13"/>
      <c r="D988" s="13"/>
      <c r="E988" s="13"/>
      <c r="F988" s="13"/>
      <c r="G988" s="16" t="str">
        <f>IF($B988="","",IFERROR(INDEX(Items!$C:$C,MATCH($B988,Items!$A:$A,0))&amp;"",""))</f>
        <v/>
      </c>
      <c r="H988" s="17" t="str">
        <f>IF(OR($B988="",$D988=""),"",ROUND(N($D988)*IFERROR(INDEX(Items!$G:$G,MATCH($B988,Items!$A:$A,0)),0),2))</f>
        <v/>
      </c>
    </row>
    <row r="989" spans="1:8" x14ac:dyDescent="0.3">
      <c r="A989" s="15"/>
      <c r="B989" s="13"/>
      <c r="C989" s="13"/>
      <c r="D989" s="13"/>
      <c r="E989" s="13"/>
      <c r="F989" s="13"/>
      <c r="G989" s="16" t="str">
        <f>IF($B989="","",IFERROR(INDEX(Items!$C:$C,MATCH($B989,Items!$A:$A,0))&amp;"",""))</f>
        <v/>
      </c>
      <c r="H989" s="17" t="str">
        <f>IF(OR($B989="",$D989=""),"",ROUND(N($D989)*IFERROR(INDEX(Items!$G:$G,MATCH($B989,Items!$A:$A,0)),0),2))</f>
        <v/>
      </c>
    </row>
    <row r="990" spans="1:8" x14ac:dyDescent="0.3">
      <c r="A990" s="15"/>
      <c r="B990" s="13"/>
      <c r="C990" s="13"/>
      <c r="D990" s="13"/>
      <c r="E990" s="13"/>
      <c r="F990" s="13"/>
      <c r="G990" s="16" t="str">
        <f>IF($B990="","",IFERROR(INDEX(Items!$C:$C,MATCH($B990,Items!$A:$A,0))&amp;"",""))</f>
        <v/>
      </c>
      <c r="H990" s="17" t="str">
        <f>IF(OR($B990="",$D990=""),"",ROUND(N($D990)*IFERROR(INDEX(Items!$G:$G,MATCH($B990,Items!$A:$A,0)),0),2))</f>
        <v/>
      </c>
    </row>
    <row r="991" spans="1:8" x14ac:dyDescent="0.3">
      <c r="A991" s="15"/>
      <c r="B991" s="13"/>
      <c r="C991" s="13"/>
      <c r="D991" s="13"/>
      <c r="E991" s="13"/>
      <c r="F991" s="13"/>
      <c r="G991" s="16" t="str">
        <f>IF($B991="","",IFERROR(INDEX(Items!$C:$C,MATCH($B991,Items!$A:$A,0))&amp;"",""))</f>
        <v/>
      </c>
      <c r="H991" s="17" t="str">
        <f>IF(OR($B991="",$D991=""),"",ROUND(N($D991)*IFERROR(INDEX(Items!$G:$G,MATCH($B991,Items!$A:$A,0)),0),2))</f>
        <v/>
      </c>
    </row>
    <row r="992" spans="1:8" x14ac:dyDescent="0.3">
      <c r="A992" s="15"/>
      <c r="B992" s="13"/>
      <c r="C992" s="13"/>
      <c r="D992" s="13"/>
      <c r="E992" s="13"/>
      <c r="F992" s="13"/>
      <c r="G992" s="16" t="str">
        <f>IF($B992="","",IFERROR(INDEX(Items!$C:$C,MATCH($B992,Items!$A:$A,0))&amp;"",""))</f>
        <v/>
      </c>
      <c r="H992" s="17" t="str">
        <f>IF(OR($B992="",$D992=""),"",ROUND(N($D992)*IFERROR(INDEX(Items!$G:$G,MATCH($B992,Items!$A:$A,0)),0),2))</f>
        <v/>
      </c>
    </row>
    <row r="993" spans="1:8" x14ac:dyDescent="0.3">
      <c r="A993" s="15"/>
      <c r="B993" s="13"/>
      <c r="C993" s="13"/>
      <c r="D993" s="13"/>
      <c r="E993" s="13"/>
      <c r="F993" s="13"/>
      <c r="G993" s="16" t="str">
        <f>IF($B993="","",IFERROR(INDEX(Items!$C:$C,MATCH($B993,Items!$A:$A,0))&amp;"",""))</f>
        <v/>
      </c>
      <c r="H993" s="17" t="str">
        <f>IF(OR($B993="",$D993=""),"",ROUND(N($D993)*IFERROR(INDEX(Items!$G:$G,MATCH($B993,Items!$A:$A,0)),0),2))</f>
        <v/>
      </c>
    </row>
    <row r="994" spans="1:8" x14ac:dyDescent="0.3">
      <c r="A994" s="15"/>
      <c r="B994" s="13"/>
      <c r="C994" s="13"/>
      <c r="D994" s="13"/>
      <c r="E994" s="13"/>
      <c r="F994" s="13"/>
      <c r="G994" s="16" t="str">
        <f>IF($B994="","",IFERROR(INDEX(Items!$C:$C,MATCH($B994,Items!$A:$A,0))&amp;"",""))</f>
        <v/>
      </c>
      <c r="H994" s="17" t="str">
        <f>IF(OR($B994="",$D994=""),"",ROUND(N($D994)*IFERROR(INDEX(Items!$G:$G,MATCH($B994,Items!$A:$A,0)),0),2))</f>
        <v/>
      </c>
    </row>
    <row r="995" spans="1:8" x14ac:dyDescent="0.3">
      <c r="A995" s="15"/>
      <c r="B995" s="13"/>
      <c r="C995" s="13"/>
      <c r="D995" s="13"/>
      <c r="E995" s="13"/>
      <c r="F995" s="13"/>
      <c r="G995" s="16" t="str">
        <f>IF($B995="","",IFERROR(INDEX(Items!$C:$C,MATCH($B995,Items!$A:$A,0))&amp;"",""))</f>
        <v/>
      </c>
      <c r="H995" s="17" t="str">
        <f>IF(OR($B995="",$D995=""),"",ROUND(N($D995)*IFERROR(INDEX(Items!$G:$G,MATCH($B995,Items!$A:$A,0)),0),2))</f>
        <v/>
      </c>
    </row>
    <row r="996" spans="1:8" x14ac:dyDescent="0.3">
      <c r="A996" s="15"/>
      <c r="B996" s="13"/>
      <c r="C996" s="13"/>
      <c r="D996" s="13"/>
      <c r="E996" s="13"/>
      <c r="F996" s="13"/>
      <c r="G996" s="16" t="str">
        <f>IF($B996="","",IFERROR(INDEX(Items!$C:$C,MATCH($B996,Items!$A:$A,0))&amp;"",""))</f>
        <v/>
      </c>
      <c r="H996" s="17" t="str">
        <f>IF(OR($B996="",$D996=""),"",ROUND(N($D996)*IFERROR(INDEX(Items!$G:$G,MATCH($B996,Items!$A:$A,0)),0),2))</f>
        <v/>
      </c>
    </row>
    <row r="997" spans="1:8" x14ac:dyDescent="0.3">
      <c r="A997" s="15"/>
      <c r="B997" s="13"/>
      <c r="C997" s="13"/>
      <c r="D997" s="13"/>
      <c r="E997" s="13"/>
      <c r="F997" s="13"/>
      <c r="G997" s="16" t="str">
        <f>IF($B997="","",IFERROR(INDEX(Items!$C:$C,MATCH($B997,Items!$A:$A,0))&amp;"",""))</f>
        <v/>
      </c>
      <c r="H997" s="17" t="str">
        <f>IF(OR($B997="",$D997=""),"",ROUND(N($D997)*IFERROR(INDEX(Items!$G:$G,MATCH($B997,Items!$A:$A,0)),0),2))</f>
        <v/>
      </c>
    </row>
    <row r="998" spans="1:8" x14ac:dyDescent="0.3">
      <c r="A998" s="15"/>
      <c r="B998" s="13"/>
      <c r="C998" s="13"/>
      <c r="D998" s="13"/>
      <c r="E998" s="13"/>
      <c r="F998" s="13"/>
      <c r="G998" s="16" t="str">
        <f>IF($B998="","",IFERROR(INDEX(Items!$C:$C,MATCH($B998,Items!$A:$A,0))&amp;"",""))</f>
        <v/>
      </c>
      <c r="H998" s="17" t="str">
        <f>IF(OR($B998="",$D998=""),"",ROUND(N($D998)*IFERROR(INDEX(Items!$G:$G,MATCH($B998,Items!$A:$A,0)),0),2))</f>
        <v/>
      </c>
    </row>
    <row r="999" spans="1:8" x14ac:dyDescent="0.3">
      <c r="A999" s="15"/>
      <c r="B999" s="13"/>
      <c r="C999" s="13"/>
      <c r="D999" s="13"/>
      <c r="E999" s="13"/>
      <c r="F999" s="13"/>
      <c r="G999" s="16" t="str">
        <f>IF($B999="","",IFERROR(INDEX(Items!$C:$C,MATCH($B999,Items!$A:$A,0))&amp;"",""))</f>
        <v/>
      </c>
      <c r="H999" s="17" t="str">
        <f>IF(OR($B999="",$D999=""),"",ROUND(N($D999)*IFERROR(INDEX(Items!$G:$G,MATCH($B999,Items!$A:$A,0)),0),2))</f>
        <v/>
      </c>
    </row>
    <row r="1000" spans="1:8" x14ac:dyDescent="0.3">
      <c r="A1000" s="15"/>
      <c r="B1000" s="13"/>
      <c r="C1000" s="13"/>
      <c r="D1000" s="13"/>
      <c r="E1000" s="13"/>
      <c r="F1000" s="13"/>
      <c r="G1000" s="16" t="str">
        <f>IF($B1000="","",IFERROR(INDEX(Items!$C:$C,MATCH($B1000,Items!$A:$A,0))&amp;"",""))</f>
        <v/>
      </c>
      <c r="H1000" s="17" t="str">
        <f>IF(OR($B1000="",$D1000=""),"",ROUND(N($D1000)*IFERROR(INDEX(Items!$G:$G,MATCH($B1000,Items!$A:$A,0)),0),2))</f>
        <v/>
      </c>
    </row>
    <row r="1001" spans="1:8" x14ac:dyDescent="0.3">
      <c r="A1001" s="15"/>
      <c r="B1001" s="13"/>
      <c r="C1001" s="13"/>
      <c r="D1001" s="13"/>
      <c r="E1001" s="13"/>
      <c r="F1001" s="13"/>
      <c r="G1001" s="16" t="str">
        <f>IF($B1001="","",IFERROR(INDEX(Items!$C:$C,MATCH($B1001,Items!$A:$A,0))&amp;"",""))</f>
        <v/>
      </c>
      <c r="H1001" s="17" t="str">
        <f>IF(OR($B1001="",$D1001=""),"",ROUND(N($D1001)*IFERROR(INDEX(Items!$G:$G,MATCH($B1001,Items!$A:$A,0)),0),2))</f>
        <v/>
      </c>
    </row>
    <row r="1002" spans="1:8" x14ac:dyDescent="0.3">
      <c r="A1002" s="15"/>
      <c r="B1002" s="13"/>
      <c r="C1002" s="13"/>
      <c r="D1002" s="13"/>
      <c r="E1002" s="13"/>
      <c r="F1002" s="13"/>
      <c r="G1002" s="16" t="str">
        <f>IF($B1002="","",IFERROR(INDEX(Items!$C:$C,MATCH($B1002,Items!$A:$A,0))&amp;"",""))</f>
        <v/>
      </c>
      <c r="H1002" s="17" t="str">
        <f>IF(OR($B1002="",$D1002=""),"",ROUND(N($D1002)*IFERROR(INDEX(Items!$G:$G,MATCH($B1002,Items!$A:$A,0)),0),2))</f>
        <v/>
      </c>
    </row>
    <row r="1003" spans="1:8" x14ac:dyDescent="0.3">
      <c r="A1003" s="15"/>
      <c r="B1003" s="13"/>
      <c r="C1003" s="13"/>
      <c r="D1003" s="13"/>
      <c r="E1003" s="13"/>
      <c r="F1003" s="13"/>
      <c r="G1003" s="16" t="str">
        <f>IF($B1003="","",IFERROR(INDEX(Items!$C:$C,MATCH($B1003,Items!$A:$A,0))&amp;"",""))</f>
        <v/>
      </c>
      <c r="H1003" s="17" t="str">
        <f>IF(OR($B1003="",$D1003=""),"",ROUND(N($D1003)*IFERROR(INDEX(Items!$G:$G,MATCH($B1003,Items!$A:$A,0)),0),2))</f>
        <v/>
      </c>
    </row>
    <row r="1004" spans="1:8" x14ac:dyDescent="0.3">
      <c r="A1004" s="15"/>
      <c r="B1004" s="13"/>
      <c r="C1004" s="13"/>
      <c r="D1004" s="13"/>
      <c r="E1004" s="13"/>
      <c r="F1004" s="13"/>
      <c r="G1004" s="16" t="str">
        <f>IF($B1004="","",IFERROR(INDEX(Items!$C:$C,MATCH($B1004,Items!$A:$A,0))&amp;"",""))</f>
        <v/>
      </c>
      <c r="H1004" s="17" t="str">
        <f>IF(OR($B1004="",$D1004=""),"",ROUND(N($D1004)*IFERROR(INDEX(Items!$G:$G,MATCH($B1004,Items!$A:$A,0)),0),2))</f>
        <v/>
      </c>
    </row>
    <row r="1005" spans="1:8" x14ac:dyDescent="0.3">
      <c r="A1005" s="15"/>
      <c r="B1005" s="13"/>
      <c r="C1005" s="13"/>
      <c r="D1005" s="13"/>
      <c r="E1005" s="13"/>
      <c r="F1005" s="13"/>
      <c r="G1005" s="16" t="str">
        <f>IF($B1005="","",IFERROR(INDEX(Items!$C:$C,MATCH($B1005,Items!$A:$A,0))&amp;"",""))</f>
        <v/>
      </c>
      <c r="H1005" s="17" t="str">
        <f>IF(OR($B1005="",$D1005=""),"",ROUND(N($D1005)*IFERROR(INDEX(Items!$G:$G,MATCH($B1005,Items!$A:$A,0)),0),2))</f>
        <v/>
      </c>
    </row>
    <row r="1006" spans="1:8" x14ac:dyDescent="0.3">
      <c r="A1006" s="15"/>
      <c r="B1006" s="13"/>
      <c r="C1006" s="13"/>
      <c r="D1006" s="13"/>
      <c r="E1006" s="13"/>
      <c r="F1006" s="13"/>
      <c r="G1006" s="16" t="str">
        <f>IF($B1006="","",IFERROR(INDEX(Items!$C:$C,MATCH($B1006,Items!$A:$A,0))&amp;"",""))</f>
        <v/>
      </c>
      <c r="H1006" s="17" t="str">
        <f>IF(OR($B1006="",$D1006=""),"",ROUND(N($D1006)*IFERROR(INDEX(Items!$G:$G,MATCH($B1006,Items!$A:$A,0)),0),2))</f>
        <v/>
      </c>
    </row>
    <row r="1007" spans="1:8" x14ac:dyDescent="0.3">
      <c r="A1007" s="15"/>
      <c r="B1007" s="13"/>
      <c r="C1007" s="13"/>
      <c r="D1007" s="13"/>
      <c r="E1007" s="13"/>
      <c r="F1007" s="13"/>
      <c r="G1007" s="16" t="str">
        <f>IF($B1007="","",IFERROR(INDEX(Items!$C:$C,MATCH($B1007,Items!$A:$A,0))&amp;"",""))</f>
        <v/>
      </c>
      <c r="H1007" s="17" t="str">
        <f>IF(OR($B1007="",$D1007=""),"",ROUND(N($D1007)*IFERROR(INDEX(Items!$G:$G,MATCH($B1007,Items!$A:$A,0)),0),2))</f>
        <v/>
      </c>
    </row>
    <row r="1008" spans="1:8" x14ac:dyDescent="0.3">
      <c r="A1008" s="15"/>
      <c r="B1008" s="13"/>
      <c r="C1008" s="13"/>
      <c r="D1008" s="13"/>
      <c r="E1008" s="13"/>
      <c r="F1008" s="13"/>
      <c r="G1008" s="16" t="str">
        <f>IF($B1008="","",IFERROR(INDEX(Items!$C:$C,MATCH($B1008,Items!$A:$A,0))&amp;"",""))</f>
        <v/>
      </c>
      <c r="H1008" s="17" t="str">
        <f>IF(OR($B1008="",$D1008=""),"",ROUND(N($D1008)*IFERROR(INDEX(Items!$G:$G,MATCH($B1008,Items!$A:$A,0)),0),2))</f>
        <v/>
      </c>
    </row>
    <row r="1009" spans="1:8" x14ac:dyDescent="0.3">
      <c r="A1009" s="15"/>
      <c r="B1009" s="13"/>
      <c r="C1009" s="13"/>
      <c r="D1009" s="13"/>
      <c r="E1009" s="13"/>
      <c r="F1009" s="13"/>
      <c r="G1009" s="16" t="str">
        <f>IF($B1009="","",IFERROR(INDEX(Items!$C:$C,MATCH($B1009,Items!$A:$A,0))&amp;"",""))</f>
        <v/>
      </c>
      <c r="H1009" s="17" t="str">
        <f>IF(OR($B1009="",$D1009=""),"",ROUND(N($D1009)*IFERROR(INDEX(Items!$G:$G,MATCH($B1009,Items!$A:$A,0)),0),2))</f>
        <v/>
      </c>
    </row>
    <row r="1010" spans="1:8" x14ac:dyDescent="0.3">
      <c r="A1010" s="15"/>
      <c r="B1010" s="13"/>
      <c r="C1010" s="13"/>
      <c r="D1010" s="13"/>
      <c r="E1010" s="13"/>
      <c r="F1010" s="13"/>
      <c r="G1010" s="16" t="str">
        <f>IF($B1010="","",IFERROR(INDEX(Items!$C:$C,MATCH($B1010,Items!$A:$A,0))&amp;"",""))</f>
        <v/>
      </c>
      <c r="H1010" s="17" t="str">
        <f>IF(OR($B1010="",$D1010=""),"",ROUND(N($D1010)*IFERROR(INDEX(Items!$G:$G,MATCH($B1010,Items!$A:$A,0)),0),2))</f>
        <v/>
      </c>
    </row>
    <row r="1011" spans="1:8" x14ac:dyDescent="0.3">
      <c r="A1011" s="15"/>
      <c r="B1011" s="13"/>
      <c r="C1011" s="13"/>
      <c r="D1011" s="13"/>
      <c r="E1011" s="13"/>
      <c r="F1011" s="13"/>
      <c r="G1011" s="16" t="str">
        <f>IF($B1011="","",IFERROR(INDEX(Items!$C:$C,MATCH($B1011,Items!$A:$A,0))&amp;"",""))</f>
        <v/>
      </c>
      <c r="H1011" s="17" t="str">
        <f>IF(OR($B1011="",$D1011=""),"",ROUND(N($D1011)*IFERROR(INDEX(Items!$G:$G,MATCH($B1011,Items!$A:$A,0)),0),2))</f>
        <v/>
      </c>
    </row>
    <row r="1012" spans="1:8" x14ac:dyDescent="0.3">
      <c r="A1012" s="15"/>
      <c r="B1012" s="13"/>
      <c r="C1012" s="13"/>
      <c r="D1012" s="13"/>
      <c r="E1012" s="13"/>
      <c r="F1012" s="13"/>
      <c r="G1012" s="16" t="str">
        <f>IF($B1012="","",IFERROR(INDEX(Items!$C:$C,MATCH($B1012,Items!$A:$A,0))&amp;"",""))</f>
        <v/>
      </c>
      <c r="H1012" s="17" t="str">
        <f>IF(OR($B1012="",$D1012=""),"",ROUND(N($D1012)*IFERROR(INDEX(Items!$G:$G,MATCH($B1012,Items!$A:$A,0)),0),2))</f>
        <v/>
      </c>
    </row>
    <row r="1013" spans="1:8" x14ac:dyDescent="0.3">
      <c r="A1013" s="15"/>
      <c r="B1013" s="13"/>
      <c r="C1013" s="13"/>
      <c r="D1013" s="13"/>
      <c r="E1013" s="13"/>
      <c r="F1013" s="13"/>
      <c r="G1013" s="16" t="str">
        <f>IF($B1013="","",IFERROR(INDEX(Items!$C:$C,MATCH($B1013,Items!$A:$A,0))&amp;"",""))</f>
        <v/>
      </c>
      <c r="H1013" s="17" t="str">
        <f>IF(OR($B1013="",$D1013=""),"",ROUND(N($D1013)*IFERROR(INDEX(Items!$G:$G,MATCH($B1013,Items!$A:$A,0)),0),2))</f>
        <v/>
      </c>
    </row>
    <row r="1014" spans="1:8" x14ac:dyDescent="0.3">
      <c r="A1014" s="15"/>
      <c r="B1014" s="13"/>
      <c r="C1014" s="13"/>
      <c r="D1014" s="13"/>
      <c r="E1014" s="13"/>
      <c r="F1014" s="13"/>
      <c r="G1014" s="16" t="str">
        <f>IF($B1014="","",IFERROR(INDEX(Items!$C:$C,MATCH($B1014,Items!$A:$A,0))&amp;"",""))</f>
        <v/>
      </c>
      <c r="H1014" s="17" t="str">
        <f>IF(OR($B1014="",$D1014=""),"",ROUND(N($D1014)*IFERROR(INDEX(Items!$G:$G,MATCH($B1014,Items!$A:$A,0)),0),2))</f>
        <v/>
      </c>
    </row>
    <row r="1015" spans="1:8" x14ac:dyDescent="0.3">
      <c r="A1015" s="15"/>
      <c r="B1015" s="13"/>
      <c r="C1015" s="13"/>
      <c r="D1015" s="13"/>
      <c r="E1015" s="13"/>
      <c r="F1015" s="13"/>
      <c r="G1015" s="16" t="str">
        <f>IF($B1015="","",IFERROR(INDEX(Items!$C:$C,MATCH($B1015,Items!$A:$A,0))&amp;"",""))</f>
        <v/>
      </c>
      <c r="H1015" s="17" t="str">
        <f>IF(OR($B1015="",$D1015=""),"",ROUND(N($D1015)*IFERROR(INDEX(Items!$G:$G,MATCH($B1015,Items!$A:$A,0)),0),2))</f>
        <v/>
      </c>
    </row>
    <row r="1016" spans="1:8" x14ac:dyDescent="0.3">
      <c r="A1016" s="15"/>
      <c r="B1016" s="13"/>
      <c r="C1016" s="13"/>
      <c r="D1016" s="13"/>
      <c r="E1016" s="13"/>
      <c r="F1016" s="13"/>
      <c r="G1016" s="16" t="str">
        <f>IF($B1016="","",IFERROR(INDEX(Items!$C:$C,MATCH($B1016,Items!$A:$A,0))&amp;"",""))</f>
        <v/>
      </c>
      <c r="H1016" s="17" t="str">
        <f>IF(OR($B1016="",$D1016=""),"",ROUND(N($D1016)*IFERROR(INDEX(Items!$G:$G,MATCH($B1016,Items!$A:$A,0)),0),2))</f>
        <v/>
      </c>
    </row>
    <row r="1017" spans="1:8" x14ac:dyDescent="0.3">
      <c r="A1017" s="15"/>
      <c r="B1017" s="13"/>
      <c r="C1017" s="13"/>
      <c r="D1017" s="13"/>
      <c r="E1017" s="13"/>
      <c r="F1017" s="13"/>
      <c r="G1017" s="16" t="str">
        <f>IF($B1017="","",IFERROR(INDEX(Items!$C:$C,MATCH($B1017,Items!$A:$A,0))&amp;"",""))</f>
        <v/>
      </c>
      <c r="H1017" s="17" t="str">
        <f>IF(OR($B1017="",$D1017=""),"",ROUND(N($D1017)*IFERROR(INDEX(Items!$G:$G,MATCH($B1017,Items!$A:$A,0)),0),2))</f>
        <v/>
      </c>
    </row>
    <row r="1018" spans="1:8" x14ac:dyDescent="0.3">
      <c r="A1018" s="15"/>
      <c r="B1018" s="13"/>
      <c r="C1018" s="13"/>
      <c r="D1018" s="13"/>
      <c r="E1018" s="13"/>
      <c r="F1018" s="13"/>
      <c r="G1018" s="16" t="str">
        <f>IF($B1018="","",IFERROR(INDEX(Items!$C:$C,MATCH($B1018,Items!$A:$A,0))&amp;"",""))</f>
        <v/>
      </c>
      <c r="H1018" s="17" t="str">
        <f>IF(OR($B1018="",$D1018=""),"",ROUND(N($D1018)*IFERROR(INDEX(Items!$G:$G,MATCH($B1018,Items!$A:$A,0)),0),2))</f>
        <v/>
      </c>
    </row>
    <row r="1019" spans="1:8" x14ac:dyDescent="0.3">
      <c r="A1019" s="15"/>
      <c r="B1019" s="13"/>
      <c r="C1019" s="13"/>
      <c r="D1019" s="13"/>
      <c r="E1019" s="13"/>
      <c r="F1019" s="13"/>
      <c r="G1019" s="16" t="str">
        <f>IF($B1019="","",IFERROR(INDEX(Items!$C:$C,MATCH($B1019,Items!$A:$A,0))&amp;"",""))</f>
        <v/>
      </c>
      <c r="H1019" s="17" t="str">
        <f>IF(OR($B1019="",$D1019=""),"",ROUND(N($D1019)*IFERROR(INDEX(Items!$G:$G,MATCH($B1019,Items!$A:$A,0)),0),2))</f>
        <v/>
      </c>
    </row>
    <row r="1020" spans="1:8" x14ac:dyDescent="0.3">
      <c r="A1020" s="15"/>
      <c r="B1020" s="13"/>
      <c r="C1020" s="13"/>
      <c r="D1020" s="13"/>
      <c r="E1020" s="13"/>
      <c r="F1020" s="13"/>
      <c r="G1020" s="16" t="str">
        <f>IF($B1020="","",IFERROR(INDEX(Items!$C:$C,MATCH($B1020,Items!$A:$A,0))&amp;"",""))</f>
        <v/>
      </c>
      <c r="H1020" s="17" t="str">
        <f>IF(OR($B1020="",$D1020=""),"",ROUND(N($D1020)*IFERROR(INDEX(Items!$G:$G,MATCH($B1020,Items!$A:$A,0)),0),2))</f>
        <v/>
      </c>
    </row>
    <row r="1021" spans="1:8" x14ac:dyDescent="0.3">
      <c r="A1021" s="15"/>
      <c r="B1021" s="13"/>
      <c r="C1021" s="13"/>
      <c r="D1021" s="13"/>
      <c r="E1021" s="13"/>
      <c r="F1021" s="13"/>
      <c r="G1021" s="16" t="str">
        <f>IF($B1021="","",IFERROR(INDEX(Items!$C:$C,MATCH($B1021,Items!$A:$A,0))&amp;"",""))</f>
        <v/>
      </c>
      <c r="H1021" s="17" t="str">
        <f>IF(OR($B1021="",$D1021=""),"",ROUND(N($D1021)*IFERROR(INDEX(Items!$G:$G,MATCH($B1021,Items!$A:$A,0)),0),2))</f>
        <v/>
      </c>
    </row>
    <row r="1022" spans="1:8" x14ac:dyDescent="0.3">
      <c r="A1022" s="15"/>
      <c r="B1022" s="13"/>
      <c r="C1022" s="13"/>
      <c r="D1022" s="13"/>
      <c r="E1022" s="13"/>
      <c r="F1022" s="13"/>
      <c r="G1022" s="16" t="str">
        <f>IF($B1022="","",IFERROR(INDEX(Items!$C:$C,MATCH($B1022,Items!$A:$A,0))&amp;"",""))</f>
        <v/>
      </c>
      <c r="H1022" s="17" t="str">
        <f>IF(OR($B1022="",$D1022=""),"",ROUND(N($D1022)*IFERROR(INDEX(Items!$G:$G,MATCH($B1022,Items!$A:$A,0)),0),2))</f>
        <v/>
      </c>
    </row>
    <row r="1023" spans="1:8" x14ac:dyDescent="0.3">
      <c r="A1023" s="15"/>
      <c r="B1023" s="13"/>
      <c r="C1023" s="13"/>
      <c r="D1023" s="13"/>
      <c r="E1023" s="13"/>
      <c r="F1023" s="13"/>
      <c r="G1023" s="16" t="str">
        <f>IF($B1023="","",IFERROR(INDEX(Items!$C:$C,MATCH($B1023,Items!$A:$A,0))&amp;"",""))</f>
        <v/>
      </c>
      <c r="H1023" s="17" t="str">
        <f>IF(OR($B1023="",$D1023=""),"",ROUND(N($D1023)*IFERROR(INDEX(Items!$G:$G,MATCH($B1023,Items!$A:$A,0)),0),2))</f>
        <v/>
      </c>
    </row>
    <row r="1024" spans="1:8" x14ac:dyDescent="0.3">
      <c r="A1024" s="15"/>
      <c r="B1024" s="13"/>
      <c r="C1024" s="13"/>
      <c r="D1024" s="13"/>
      <c r="E1024" s="13"/>
      <c r="F1024" s="13"/>
      <c r="G1024" s="16" t="str">
        <f>IF($B1024="","",IFERROR(INDEX(Items!$C:$C,MATCH($B1024,Items!$A:$A,0))&amp;"",""))</f>
        <v/>
      </c>
      <c r="H1024" s="17" t="str">
        <f>IF(OR($B1024="",$D1024=""),"",ROUND(N($D1024)*IFERROR(INDEX(Items!$G:$G,MATCH($B1024,Items!$A:$A,0)),0),2))</f>
        <v/>
      </c>
    </row>
    <row r="1025" spans="1:8" x14ac:dyDescent="0.3">
      <c r="A1025" s="15"/>
      <c r="B1025" s="13"/>
      <c r="C1025" s="13"/>
      <c r="D1025" s="13"/>
      <c r="E1025" s="13"/>
      <c r="F1025" s="13"/>
      <c r="G1025" s="16" t="str">
        <f>IF($B1025="","",IFERROR(INDEX(Items!$C:$C,MATCH($B1025,Items!$A:$A,0))&amp;"",""))</f>
        <v/>
      </c>
      <c r="H1025" s="17" t="str">
        <f>IF(OR($B1025="",$D1025=""),"",ROUND(N($D1025)*IFERROR(INDEX(Items!$G:$G,MATCH($B1025,Items!$A:$A,0)),0),2))</f>
        <v/>
      </c>
    </row>
    <row r="1026" spans="1:8" x14ac:dyDescent="0.3">
      <c r="A1026" s="15"/>
      <c r="B1026" s="13"/>
      <c r="C1026" s="13"/>
      <c r="D1026" s="13"/>
      <c r="E1026" s="13"/>
      <c r="F1026" s="13"/>
      <c r="G1026" s="16" t="str">
        <f>IF($B1026="","",IFERROR(INDEX(Items!$C:$C,MATCH($B1026,Items!$A:$A,0))&amp;"",""))</f>
        <v/>
      </c>
      <c r="H1026" s="17" t="str">
        <f>IF(OR($B1026="",$D1026=""),"",ROUND(N($D1026)*IFERROR(INDEX(Items!$G:$G,MATCH($B1026,Items!$A:$A,0)),0),2))</f>
        <v/>
      </c>
    </row>
    <row r="1027" spans="1:8" x14ac:dyDescent="0.3">
      <c r="A1027" s="15"/>
      <c r="B1027" s="13"/>
      <c r="C1027" s="13"/>
      <c r="D1027" s="13"/>
      <c r="E1027" s="13"/>
      <c r="F1027" s="13"/>
      <c r="G1027" s="16" t="str">
        <f>IF($B1027="","",IFERROR(INDEX(Items!$C:$C,MATCH($B1027,Items!$A:$A,0))&amp;"",""))</f>
        <v/>
      </c>
      <c r="H1027" s="17" t="str">
        <f>IF(OR($B1027="",$D1027=""),"",ROUND(N($D1027)*IFERROR(INDEX(Items!$G:$G,MATCH($B1027,Items!$A:$A,0)),0),2))</f>
        <v/>
      </c>
    </row>
    <row r="1028" spans="1:8" x14ac:dyDescent="0.3">
      <c r="A1028" s="15"/>
      <c r="B1028" s="13"/>
      <c r="C1028" s="13"/>
      <c r="D1028" s="13"/>
      <c r="E1028" s="13"/>
      <c r="F1028" s="13"/>
      <c r="G1028" s="16" t="str">
        <f>IF($B1028="","",IFERROR(INDEX(Items!$C:$C,MATCH($B1028,Items!$A:$A,0))&amp;"",""))</f>
        <v/>
      </c>
      <c r="H1028" s="17" t="str">
        <f>IF(OR($B1028="",$D1028=""),"",ROUND(N($D1028)*IFERROR(INDEX(Items!$G:$G,MATCH($B1028,Items!$A:$A,0)),0),2))</f>
        <v/>
      </c>
    </row>
    <row r="1029" spans="1:8" x14ac:dyDescent="0.3">
      <c r="A1029" s="15"/>
      <c r="B1029" s="13"/>
      <c r="C1029" s="13"/>
      <c r="D1029" s="13"/>
      <c r="E1029" s="13"/>
      <c r="F1029" s="13"/>
      <c r="G1029" s="16" t="str">
        <f>IF($B1029="","",IFERROR(INDEX(Items!$C:$C,MATCH($B1029,Items!$A:$A,0))&amp;"",""))</f>
        <v/>
      </c>
      <c r="H1029" s="17" t="str">
        <f>IF(OR($B1029="",$D1029=""),"",ROUND(N($D1029)*IFERROR(INDEX(Items!$G:$G,MATCH($B1029,Items!$A:$A,0)),0),2))</f>
        <v/>
      </c>
    </row>
    <row r="1030" spans="1:8" x14ac:dyDescent="0.3">
      <c r="A1030" s="15"/>
      <c r="B1030" s="13"/>
      <c r="C1030" s="13"/>
      <c r="D1030" s="13"/>
      <c r="E1030" s="13"/>
      <c r="F1030" s="13"/>
      <c r="G1030" s="16" t="str">
        <f>IF($B1030="","",IFERROR(INDEX(Items!$C:$C,MATCH($B1030,Items!$A:$A,0))&amp;"",""))</f>
        <v/>
      </c>
      <c r="H1030" s="17" t="str">
        <f>IF(OR($B1030="",$D1030=""),"",ROUND(N($D1030)*IFERROR(INDEX(Items!$G:$G,MATCH($B1030,Items!$A:$A,0)),0),2))</f>
        <v/>
      </c>
    </row>
    <row r="1031" spans="1:8" x14ac:dyDescent="0.3">
      <c r="A1031" s="15"/>
      <c r="B1031" s="13"/>
      <c r="C1031" s="13"/>
      <c r="D1031" s="13"/>
      <c r="E1031" s="13"/>
      <c r="F1031" s="13"/>
      <c r="G1031" s="16" t="str">
        <f>IF($B1031="","",IFERROR(INDEX(Items!$C:$C,MATCH($B1031,Items!$A:$A,0))&amp;"",""))</f>
        <v/>
      </c>
      <c r="H1031" s="17" t="str">
        <f>IF(OR($B1031="",$D1031=""),"",ROUND(N($D1031)*IFERROR(INDEX(Items!$G:$G,MATCH($B1031,Items!$A:$A,0)),0),2))</f>
        <v/>
      </c>
    </row>
    <row r="1032" spans="1:8" x14ac:dyDescent="0.3">
      <c r="A1032" s="15"/>
      <c r="B1032" s="13"/>
      <c r="C1032" s="13"/>
      <c r="D1032" s="13"/>
      <c r="E1032" s="13"/>
      <c r="F1032" s="13"/>
      <c r="G1032" s="16" t="str">
        <f>IF($B1032="","",IFERROR(INDEX(Items!$C:$C,MATCH($B1032,Items!$A:$A,0))&amp;"",""))</f>
        <v/>
      </c>
      <c r="H1032" s="17" t="str">
        <f>IF(OR($B1032="",$D1032=""),"",ROUND(N($D1032)*IFERROR(INDEX(Items!$G:$G,MATCH($B1032,Items!$A:$A,0)),0),2))</f>
        <v/>
      </c>
    </row>
    <row r="1033" spans="1:8" x14ac:dyDescent="0.3">
      <c r="A1033" s="15"/>
      <c r="B1033" s="13"/>
      <c r="C1033" s="13"/>
      <c r="D1033" s="13"/>
      <c r="E1033" s="13"/>
      <c r="F1033" s="13"/>
      <c r="G1033" s="16" t="str">
        <f>IF($B1033="","",IFERROR(INDEX(Items!$C:$C,MATCH($B1033,Items!$A:$A,0))&amp;"",""))</f>
        <v/>
      </c>
      <c r="H1033" s="17" t="str">
        <f>IF(OR($B1033="",$D1033=""),"",ROUND(N($D1033)*IFERROR(INDEX(Items!$G:$G,MATCH($B1033,Items!$A:$A,0)),0),2))</f>
        <v/>
      </c>
    </row>
    <row r="1034" spans="1:8" x14ac:dyDescent="0.3">
      <c r="A1034" s="15"/>
      <c r="B1034" s="13"/>
      <c r="C1034" s="13"/>
      <c r="D1034" s="13"/>
      <c r="E1034" s="13"/>
      <c r="F1034" s="13"/>
      <c r="G1034" s="16" t="str">
        <f>IF($B1034="","",IFERROR(INDEX(Items!$C:$C,MATCH($B1034,Items!$A:$A,0))&amp;"",""))</f>
        <v/>
      </c>
      <c r="H1034" s="17" t="str">
        <f>IF(OR($B1034="",$D1034=""),"",ROUND(N($D1034)*IFERROR(INDEX(Items!$G:$G,MATCH($B1034,Items!$A:$A,0)),0),2))</f>
        <v/>
      </c>
    </row>
    <row r="1035" spans="1:8" x14ac:dyDescent="0.3">
      <c r="A1035" s="15"/>
      <c r="B1035" s="13"/>
      <c r="C1035" s="13"/>
      <c r="D1035" s="13"/>
      <c r="E1035" s="13"/>
      <c r="F1035" s="13"/>
      <c r="G1035" s="16" t="str">
        <f>IF($B1035="","",IFERROR(INDEX(Items!$C:$C,MATCH($B1035,Items!$A:$A,0))&amp;"",""))</f>
        <v/>
      </c>
      <c r="H1035" s="17" t="str">
        <f>IF(OR($B1035="",$D1035=""),"",ROUND(N($D1035)*IFERROR(INDEX(Items!$G:$G,MATCH($B1035,Items!$A:$A,0)),0),2))</f>
        <v/>
      </c>
    </row>
    <row r="1036" spans="1:8" x14ac:dyDescent="0.3">
      <c r="A1036" s="15"/>
      <c r="B1036" s="13"/>
      <c r="C1036" s="13"/>
      <c r="D1036" s="13"/>
      <c r="E1036" s="13"/>
      <c r="F1036" s="13"/>
      <c r="G1036" s="16" t="str">
        <f>IF($B1036="","",IFERROR(INDEX(Items!$C:$C,MATCH($B1036,Items!$A:$A,0))&amp;"",""))</f>
        <v/>
      </c>
      <c r="H1036" s="17" t="str">
        <f>IF(OR($B1036="",$D1036=""),"",ROUND(N($D1036)*IFERROR(INDEX(Items!$G:$G,MATCH($B1036,Items!$A:$A,0)),0),2))</f>
        <v/>
      </c>
    </row>
    <row r="1037" spans="1:8" x14ac:dyDescent="0.3">
      <c r="A1037" s="15"/>
      <c r="B1037" s="13"/>
      <c r="C1037" s="13"/>
      <c r="D1037" s="13"/>
      <c r="E1037" s="13"/>
      <c r="F1037" s="13"/>
      <c r="G1037" s="16" t="str">
        <f>IF($B1037="","",IFERROR(INDEX(Items!$C:$C,MATCH($B1037,Items!$A:$A,0))&amp;"",""))</f>
        <v/>
      </c>
      <c r="H1037" s="17" t="str">
        <f>IF(OR($B1037="",$D1037=""),"",ROUND(N($D1037)*IFERROR(INDEX(Items!$G:$G,MATCH($B1037,Items!$A:$A,0)),0),2))</f>
        <v/>
      </c>
    </row>
    <row r="1038" spans="1:8" x14ac:dyDescent="0.3">
      <c r="A1038" s="15"/>
      <c r="B1038" s="13"/>
      <c r="C1038" s="13"/>
      <c r="D1038" s="13"/>
      <c r="E1038" s="13"/>
      <c r="F1038" s="13"/>
      <c r="G1038" s="16" t="str">
        <f>IF($B1038="","",IFERROR(INDEX(Items!$C:$C,MATCH($B1038,Items!$A:$A,0))&amp;"",""))</f>
        <v/>
      </c>
      <c r="H1038" s="17" t="str">
        <f>IF(OR($B1038="",$D1038=""),"",ROUND(N($D1038)*IFERROR(INDEX(Items!$G:$G,MATCH($B1038,Items!$A:$A,0)),0),2))</f>
        <v/>
      </c>
    </row>
    <row r="1039" spans="1:8" x14ac:dyDescent="0.3">
      <c r="A1039" s="15"/>
      <c r="B1039" s="13"/>
      <c r="C1039" s="13"/>
      <c r="D1039" s="13"/>
      <c r="E1039" s="13"/>
      <c r="F1039" s="13"/>
      <c r="G1039" s="16" t="str">
        <f>IF($B1039="","",IFERROR(INDEX(Items!$C:$C,MATCH($B1039,Items!$A:$A,0))&amp;"",""))</f>
        <v/>
      </c>
      <c r="H1039" s="17" t="str">
        <f>IF(OR($B1039="",$D1039=""),"",ROUND(N($D1039)*IFERROR(INDEX(Items!$G:$G,MATCH($B1039,Items!$A:$A,0)),0),2))</f>
        <v/>
      </c>
    </row>
    <row r="1040" spans="1:8" x14ac:dyDescent="0.3">
      <c r="A1040" s="15"/>
      <c r="B1040" s="13"/>
      <c r="C1040" s="13"/>
      <c r="D1040" s="13"/>
      <c r="E1040" s="13"/>
      <c r="F1040" s="13"/>
      <c r="G1040" s="16" t="str">
        <f>IF($B1040="","",IFERROR(INDEX(Items!$C:$C,MATCH($B1040,Items!$A:$A,0))&amp;"",""))</f>
        <v/>
      </c>
      <c r="H1040" s="17" t="str">
        <f>IF(OR($B1040="",$D1040=""),"",ROUND(N($D1040)*IFERROR(INDEX(Items!$G:$G,MATCH($B1040,Items!$A:$A,0)),0),2))</f>
        <v/>
      </c>
    </row>
    <row r="1041" spans="1:8" x14ac:dyDescent="0.3">
      <c r="A1041" s="15"/>
      <c r="B1041" s="13"/>
      <c r="C1041" s="13"/>
      <c r="D1041" s="13"/>
      <c r="E1041" s="13"/>
      <c r="F1041" s="13"/>
      <c r="G1041" s="16" t="str">
        <f>IF($B1041="","",IFERROR(INDEX(Items!$C:$C,MATCH($B1041,Items!$A:$A,0))&amp;"",""))</f>
        <v/>
      </c>
      <c r="H1041" s="17" t="str">
        <f>IF(OR($B1041="",$D1041=""),"",ROUND(N($D1041)*IFERROR(INDEX(Items!$G:$G,MATCH($B1041,Items!$A:$A,0)),0),2))</f>
        <v/>
      </c>
    </row>
    <row r="1042" spans="1:8" x14ac:dyDescent="0.3">
      <c r="A1042" s="15"/>
      <c r="B1042" s="13"/>
      <c r="C1042" s="13"/>
      <c r="D1042" s="13"/>
      <c r="E1042" s="13"/>
      <c r="F1042" s="13"/>
      <c r="G1042" s="16" t="str">
        <f>IF($B1042="","",IFERROR(INDEX(Items!$C:$C,MATCH($B1042,Items!$A:$A,0))&amp;"",""))</f>
        <v/>
      </c>
      <c r="H1042" s="17" t="str">
        <f>IF(OR($B1042="",$D1042=""),"",ROUND(N($D1042)*IFERROR(INDEX(Items!$G:$G,MATCH($B1042,Items!$A:$A,0)),0),2))</f>
        <v/>
      </c>
    </row>
    <row r="1043" spans="1:8" x14ac:dyDescent="0.3">
      <c r="A1043" s="15"/>
      <c r="B1043" s="13"/>
      <c r="C1043" s="13"/>
      <c r="D1043" s="13"/>
      <c r="E1043" s="13"/>
      <c r="F1043" s="13"/>
      <c r="G1043" s="16" t="str">
        <f>IF($B1043="","",IFERROR(INDEX(Items!$C:$C,MATCH($B1043,Items!$A:$A,0))&amp;"",""))</f>
        <v/>
      </c>
      <c r="H1043" s="17" t="str">
        <f>IF(OR($B1043="",$D1043=""),"",ROUND(N($D1043)*IFERROR(INDEX(Items!$G:$G,MATCH($B1043,Items!$A:$A,0)),0),2))</f>
        <v/>
      </c>
    </row>
    <row r="1044" spans="1:8" x14ac:dyDescent="0.3">
      <c r="A1044" s="15"/>
      <c r="B1044" s="13"/>
      <c r="C1044" s="13"/>
      <c r="D1044" s="13"/>
      <c r="E1044" s="13"/>
      <c r="F1044" s="13"/>
      <c r="G1044" s="16" t="str">
        <f>IF($B1044="","",IFERROR(INDEX(Items!$C:$C,MATCH($B1044,Items!$A:$A,0))&amp;"",""))</f>
        <v/>
      </c>
      <c r="H1044" s="17" t="str">
        <f>IF(OR($B1044="",$D1044=""),"",ROUND(N($D1044)*IFERROR(INDEX(Items!$G:$G,MATCH($B1044,Items!$A:$A,0)),0),2))</f>
        <v/>
      </c>
    </row>
    <row r="1045" spans="1:8" x14ac:dyDescent="0.3">
      <c r="A1045" s="15"/>
      <c r="B1045" s="13"/>
      <c r="C1045" s="13"/>
      <c r="D1045" s="13"/>
      <c r="E1045" s="13"/>
      <c r="F1045" s="13"/>
      <c r="G1045" s="16" t="str">
        <f>IF($B1045="","",IFERROR(INDEX(Items!$C:$C,MATCH($B1045,Items!$A:$A,0))&amp;"",""))</f>
        <v/>
      </c>
      <c r="H1045" s="17" t="str">
        <f>IF(OR($B1045="",$D1045=""),"",ROUND(N($D1045)*IFERROR(INDEX(Items!$G:$G,MATCH($B1045,Items!$A:$A,0)),0),2))</f>
        <v/>
      </c>
    </row>
    <row r="1046" spans="1:8" x14ac:dyDescent="0.3">
      <c r="A1046" s="15"/>
      <c r="B1046" s="13"/>
      <c r="C1046" s="13"/>
      <c r="D1046" s="13"/>
      <c r="E1046" s="13"/>
      <c r="F1046" s="13"/>
      <c r="G1046" s="16" t="str">
        <f>IF($B1046="","",IFERROR(INDEX(Items!$C:$C,MATCH($B1046,Items!$A:$A,0))&amp;"",""))</f>
        <v/>
      </c>
      <c r="H1046" s="17" t="str">
        <f>IF(OR($B1046="",$D1046=""),"",ROUND(N($D1046)*IFERROR(INDEX(Items!$G:$G,MATCH($B1046,Items!$A:$A,0)),0),2))</f>
        <v/>
      </c>
    </row>
    <row r="1047" spans="1:8" x14ac:dyDescent="0.3">
      <c r="A1047" s="15"/>
      <c r="B1047" s="13"/>
      <c r="C1047" s="13"/>
      <c r="D1047" s="13"/>
      <c r="E1047" s="13"/>
      <c r="F1047" s="13"/>
      <c r="G1047" s="16" t="str">
        <f>IF($B1047="","",IFERROR(INDEX(Items!$C:$C,MATCH($B1047,Items!$A:$A,0))&amp;"",""))</f>
        <v/>
      </c>
      <c r="H1047" s="17" t="str">
        <f>IF(OR($B1047="",$D1047=""),"",ROUND(N($D1047)*IFERROR(INDEX(Items!$G:$G,MATCH($B1047,Items!$A:$A,0)),0),2))</f>
        <v/>
      </c>
    </row>
    <row r="1048" spans="1:8" x14ac:dyDescent="0.3">
      <c r="A1048" s="15"/>
      <c r="B1048" s="13"/>
      <c r="C1048" s="13"/>
      <c r="D1048" s="13"/>
      <c r="E1048" s="13"/>
      <c r="F1048" s="13"/>
      <c r="G1048" s="16" t="str">
        <f>IF($B1048="","",IFERROR(INDEX(Items!$C:$C,MATCH($B1048,Items!$A:$A,0))&amp;"",""))</f>
        <v/>
      </c>
      <c r="H1048" s="17" t="str">
        <f>IF(OR($B1048="",$D1048=""),"",ROUND(N($D1048)*IFERROR(INDEX(Items!$G:$G,MATCH($B1048,Items!$A:$A,0)),0),2))</f>
        <v/>
      </c>
    </row>
    <row r="1049" spans="1:8" x14ac:dyDescent="0.3">
      <c r="A1049" s="15"/>
      <c r="B1049" s="13"/>
      <c r="C1049" s="13"/>
      <c r="D1049" s="13"/>
      <c r="E1049" s="13"/>
      <c r="F1049" s="13"/>
      <c r="G1049" s="16" t="str">
        <f>IF($B1049="","",IFERROR(INDEX(Items!$C:$C,MATCH($B1049,Items!$A:$A,0))&amp;"",""))</f>
        <v/>
      </c>
      <c r="H1049" s="17" t="str">
        <f>IF(OR($B1049="",$D1049=""),"",ROUND(N($D1049)*IFERROR(INDEX(Items!$G:$G,MATCH($B1049,Items!$A:$A,0)),0),2))</f>
        <v/>
      </c>
    </row>
    <row r="1050" spans="1:8" x14ac:dyDescent="0.3">
      <c r="A1050" s="15"/>
      <c r="B1050" s="13"/>
      <c r="C1050" s="13"/>
      <c r="D1050" s="13"/>
      <c r="E1050" s="13"/>
      <c r="F1050" s="13"/>
      <c r="G1050" s="16" t="str">
        <f>IF($B1050="","",IFERROR(INDEX(Items!$C:$C,MATCH($B1050,Items!$A:$A,0))&amp;"",""))</f>
        <v/>
      </c>
      <c r="H1050" s="17" t="str">
        <f>IF(OR($B1050="",$D1050=""),"",ROUND(N($D1050)*IFERROR(INDEX(Items!$G:$G,MATCH($B1050,Items!$A:$A,0)),0),2))</f>
        <v/>
      </c>
    </row>
    <row r="1051" spans="1:8" x14ac:dyDescent="0.3">
      <c r="A1051" s="15"/>
      <c r="B1051" s="13"/>
      <c r="C1051" s="13"/>
      <c r="D1051" s="13"/>
      <c r="E1051" s="13"/>
      <c r="F1051" s="13"/>
      <c r="G1051" s="16" t="str">
        <f>IF($B1051="","",IFERROR(INDEX(Items!$C:$C,MATCH($B1051,Items!$A:$A,0))&amp;"",""))</f>
        <v/>
      </c>
      <c r="H1051" s="17" t="str">
        <f>IF(OR($B1051="",$D1051=""),"",ROUND(N($D1051)*IFERROR(INDEX(Items!$G:$G,MATCH($B1051,Items!$A:$A,0)),0),2))</f>
        <v/>
      </c>
    </row>
    <row r="1052" spans="1:8" x14ac:dyDescent="0.3">
      <c r="A1052" s="15"/>
      <c r="B1052" s="13"/>
      <c r="C1052" s="13"/>
      <c r="D1052" s="13"/>
      <c r="E1052" s="13"/>
      <c r="F1052" s="13"/>
      <c r="G1052" s="16" t="str">
        <f>IF($B1052="","",IFERROR(INDEX(Items!$C:$C,MATCH($B1052,Items!$A:$A,0))&amp;"",""))</f>
        <v/>
      </c>
      <c r="H1052" s="17" t="str">
        <f>IF(OR($B1052="",$D1052=""),"",ROUND(N($D1052)*IFERROR(INDEX(Items!$G:$G,MATCH($B1052,Items!$A:$A,0)),0),2))</f>
        <v/>
      </c>
    </row>
    <row r="1053" spans="1:8" x14ac:dyDescent="0.3">
      <c r="A1053" s="15"/>
      <c r="B1053" s="13"/>
      <c r="C1053" s="13"/>
      <c r="D1053" s="13"/>
      <c r="E1053" s="13"/>
      <c r="F1053" s="13"/>
      <c r="G1053" s="16" t="str">
        <f>IF($B1053="","",IFERROR(INDEX(Items!$C:$C,MATCH($B1053,Items!$A:$A,0))&amp;"",""))</f>
        <v/>
      </c>
      <c r="H1053" s="17" t="str">
        <f>IF(OR($B1053="",$D1053=""),"",ROUND(N($D1053)*IFERROR(INDEX(Items!$G:$G,MATCH($B1053,Items!$A:$A,0)),0),2))</f>
        <v/>
      </c>
    </row>
    <row r="1054" spans="1:8" x14ac:dyDescent="0.3">
      <c r="A1054" s="15"/>
      <c r="B1054" s="13"/>
      <c r="C1054" s="13"/>
      <c r="D1054" s="13"/>
      <c r="E1054" s="13"/>
      <c r="F1054" s="13"/>
      <c r="G1054" s="16" t="str">
        <f>IF($B1054="","",IFERROR(INDEX(Items!$C:$C,MATCH($B1054,Items!$A:$A,0))&amp;"",""))</f>
        <v/>
      </c>
      <c r="H1054" s="17" t="str">
        <f>IF(OR($B1054="",$D1054=""),"",ROUND(N($D1054)*IFERROR(INDEX(Items!$G:$G,MATCH($B1054,Items!$A:$A,0)),0),2))</f>
        <v/>
      </c>
    </row>
    <row r="1055" spans="1:8" x14ac:dyDescent="0.3">
      <c r="A1055" s="15"/>
      <c r="B1055" s="13"/>
      <c r="C1055" s="13"/>
      <c r="D1055" s="13"/>
      <c r="E1055" s="13"/>
      <c r="F1055" s="13"/>
      <c r="G1055" s="16" t="str">
        <f>IF($B1055="","",IFERROR(INDEX(Items!$C:$C,MATCH($B1055,Items!$A:$A,0))&amp;"",""))</f>
        <v/>
      </c>
      <c r="H1055" s="17" t="str">
        <f>IF(OR($B1055="",$D1055=""),"",ROUND(N($D1055)*IFERROR(INDEX(Items!$G:$G,MATCH($B1055,Items!$A:$A,0)),0),2))</f>
        <v/>
      </c>
    </row>
    <row r="1056" spans="1:8" x14ac:dyDescent="0.3">
      <c r="A1056" s="15"/>
      <c r="B1056" s="13"/>
      <c r="C1056" s="13"/>
      <c r="D1056" s="13"/>
      <c r="E1056" s="13"/>
      <c r="F1056" s="13"/>
      <c r="G1056" s="16" t="str">
        <f>IF($B1056="","",IFERROR(INDEX(Items!$C:$C,MATCH($B1056,Items!$A:$A,0))&amp;"",""))</f>
        <v/>
      </c>
      <c r="H1056" s="17" t="str">
        <f>IF(OR($B1056="",$D1056=""),"",ROUND(N($D1056)*IFERROR(INDEX(Items!$G:$G,MATCH($B1056,Items!$A:$A,0)),0),2))</f>
        <v/>
      </c>
    </row>
    <row r="1057" spans="1:8" x14ac:dyDescent="0.3">
      <c r="A1057" s="15"/>
      <c r="B1057" s="13"/>
      <c r="C1057" s="13"/>
      <c r="D1057" s="13"/>
      <c r="E1057" s="13"/>
      <c r="F1057" s="13"/>
      <c r="G1057" s="16" t="str">
        <f>IF($B1057="","",IFERROR(INDEX(Items!$C:$C,MATCH($B1057,Items!$A:$A,0))&amp;"",""))</f>
        <v/>
      </c>
      <c r="H1057" s="17" t="str">
        <f>IF(OR($B1057="",$D1057=""),"",ROUND(N($D1057)*IFERROR(INDEX(Items!$G:$G,MATCH($B1057,Items!$A:$A,0)),0),2))</f>
        <v/>
      </c>
    </row>
    <row r="1058" spans="1:8" x14ac:dyDescent="0.3">
      <c r="A1058" s="15"/>
      <c r="B1058" s="13"/>
      <c r="C1058" s="13"/>
      <c r="D1058" s="13"/>
      <c r="E1058" s="13"/>
      <c r="F1058" s="13"/>
      <c r="G1058" s="16" t="str">
        <f>IF($B1058="","",IFERROR(INDEX(Items!$C:$C,MATCH($B1058,Items!$A:$A,0))&amp;"",""))</f>
        <v/>
      </c>
      <c r="H1058" s="17" t="str">
        <f>IF(OR($B1058="",$D1058=""),"",ROUND(N($D1058)*IFERROR(INDEX(Items!$G:$G,MATCH($B1058,Items!$A:$A,0)),0),2))</f>
        <v/>
      </c>
    </row>
    <row r="1059" spans="1:8" x14ac:dyDescent="0.3">
      <c r="A1059" s="15"/>
      <c r="B1059" s="13"/>
      <c r="C1059" s="13"/>
      <c r="D1059" s="13"/>
      <c r="E1059" s="13"/>
      <c r="F1059" s="13"/>
      <c r="G1059" s="16" t="str">
        <f>IF($B1059="","",IFERROR(INDEX(Items!$C:$C,MATCH($B1059,Items!$A:$A,0))&amp;"",""))</f>
        <v/>
      </c>
      <c r="H1059" s="17" t="str">
        <f>IF(OR($B1059="",$D1059=""),"",ROUND(N($D1059)*IFERROR(INDEX(Items!$G:$G,MATCH($B1059,Items!$A:$A,0)),0),2))</f>
        <v/>
      </c>
    </row>
    <row r="1060" spans="1:8" x14ac:dyDescent="0.3">
      <c r="A1060" s="15"/>
      <c r="B1060" s="13"/>
      <c r="C1060" s="13"/>
      <c r="D1060" s="13"/>
      <c r="E1060" s="13"/>
      <c r="F1060" s="13"/>
      <c r="G1060" s="16" t="str">
        <f>IF($B1060="","",IFERROR(INDEX(Items!$C:$C,MATCH($B1060,Items!$A:$A,0))&amp;"",""))</f>
        <v/>
      </c>
      <c r="H1060" s="17" t="str">
        <f>IF(OR($B1060="",$D1060=""),"",ROUND(N($D1060)*IFERROR(INDEX(Items!$G:$G,MATCH($B1060,Items!$A:$A,0)),0),2))</f>
        <v/>
      </c>
    </row>
    <row r="1061" spans="1:8" x14ac:dyDescent="0.3">
      <c r="A1061" s="15"/>
      <c r="B1061" s="13"/>
      <c r="C1061" s="13"/>
      <c r="D1061" s="13"/>
      <c r="E1061" s="13"/>
      <c r="F1061" s="13"/>
      <c r="G1061" s="16" t="str">
        <f>IF($B1061="","",IFERROR(INDEX(Items!$C:$C,MATCH($B1061,Items!$A:$A,0))&amp;"",""))</f>
        <v/>
      </c>
      <c r="H1061" s="17" t="str">
        <f>IF(OR($B1061="",$D1061=""),"",ROUND(N($D1061)*IFERROR(INDEX(Items!$G:$G,MATCH($B1061,Items!$A:$A,0)),0),2))</f>
        <v/>
      </c>
    </row>
    <row r="1062" spans="1:8" x14ac:dyDescent="0.3">
      <c r="A1062" s="15"/>
      <c r="B1062" s="13"/>
      <c r="C1062" s="13"/>
      <c r="D1062" s="13"/>
      <c r="E1062" s="13"/>
      <c r="F1062" s="13"/>
      <c r="G1062" s="16" t="str">
        <f>IF($B1062="","",IFERROR(INDEX(Items!$C:$C,MATCH($B1062,Items!$A:$A,0))&amp;"",""))</f>
        <v/>
      </c>
      <c r="H1062" s="17" t="str">
        <f>IF(OR($B1062="",$D1062=""),"",ROUND(N($D1062)*IFERROR(INDEX(Items!$G:$G,MATCH($B1062,Items!$A:$A,0)),0),2))</f>
        <v/>
      </c>
    </row>
    <row r="1063" spans="1:8" x14ac:dyDescent="0.3">
      <c r="A1063" s="15"/>
      <c r="B1063" s="13"/>
      <c r="C1063" s="13"/>
      <c r="D1063" s="13"/>
      <c r="E1063" s="13"/>
      <c r="F1063" s="13"/>
      <c r="G1063" s="16" t="str">
        <f>IF($B1063="","",IFERROR(INDEX(Items!$C:$C,MATCH($B1063,Items!$A:$A,0))&amp;"",""))</f>
        <v/>
      </c>
      <c r="H1063" s="17" t="str">
        <f>IF(OR($B1063="",$D1063=""),"",ROUND(N($D1063)*IFERROR(INDEX(Items!$G:$G,MATCH($B1063,Items!$A:$A,0)),0),2))</f>
        <v/>
      </c>
    </row>
    <row r="1064" spans="1:8" x14ac:dyDescent="0.3">
      <c r="A1064" s="15"/>
      <c r="B1064" s="13"/>
      <c r="C1064" s="13"/>
      <c r="D1064" s="13"/>
      <c r="E1064" s="13"/>
      <c r="F1064" s="13"/>
      <c r="G1064" s="16" t="str">
        <f>IF($B1064="","",IFERROR(INDEX(Items!$C:$C,MATCH($B1064,Items!$A:$A,0))&amp;"",""))</f>
        <v/>
      </c>
      <c r="H1064" s="17" t="str">
        <f>IF(OR($B1064="",$D1064=""),"",ROUND(N($D1064)*IFERROR(INDEX(Items!$G:$G,MATCH($B1064,Items!$A:$A,0)),0),2))</f>
        <v/>
      </c>
    </row>
    <row r="1065" spans="1:8" x14ac:dyDescent="0.3">
      <c r="A1065" s="15"/>
      <c r="B1065" s="13"/>
      <c r="C1065" s="13"/>
      <c r="D1065" s="13"/>
      <c r="E1065" s="13"/>
      <c r="F1065" s="13"/>
      <c r="G1065" s="16" t="str">
        <f>IF($B1065="","",IFERROR(INDEX(Items!$C:$C,MATCH($B1065,Items!$A:$A,0))&amp;"",""))</f>
        <v/>
      </c>
      <c r="H1065" s="17" t="str">
        <f>IF(OR($B1065="",$D1065=""),"",ROUND(N($D1065)*IFERROR(INDEX(Items!$G:$G,MATCH($B1065,Items!$A:$A,0)),0),2))</f>
        <v/>
      </c>
    </row>
    <row r="1066" spans="1:8" x14ac:dyDescent="0.3">
      <c r="A1066" s="15"/>
      <c r="B1066" s="13"/>
      <c r="C1066" s="13"/>
      <c r="D1066" s="13"/>
      <c r="E1066" s="13"/>
      <c r="F1066" s="13"/>
      <c r="G1066" s="16" t="str">
        <f>IF($B1066="","",IFERROR(INDEX(Items!$C:$C,MATCH($B1066,Items!$A:$A,0))&amp;"",""))</f>
        <v/>
      </c>
      <c r="H1066" s="17" t="str">
        <f>IF(OR($B1066="",$D1066=""),"",ROUND(N($D1066)*IFERROR(INDEX(Items!$G:$G,MATCH($B1066,Items!$A:$A,0)),0),2))</f>
        <v/>
      </c>
    </row>
    <row r="1067" spans="1:8" x14ac:dyDescent="0.3">
      <c r="A1067" s="15"/>
      <c r="B1067" s="13"/>
      <c r="C1067" s="13"/>
      <c r="D1067" s="13"/>
      <c r="E1067" s="13"/>
      <c r="F1067" s="13"/>
      <c r="G1067" s="16" t="str">
        <f>IF($B1067="","",IFERROR(INDEX(Items!$C:$C,MATCH($B1067,Items!$A:$A,0))&amp;"",""))</f>
        <v/>
      </c>
      <c r="H1067" s="17" t="str">
        <f>IF(OR($B1067="",$D1067=""),"",ROUND(N($D1067)*IFERROR(INDEX(Items!$G:$G,MATCH($B1067,Items!$A:$A,0)),0),2))</f>
        <v/>
      </c>
    </row>
    <row r="1068" spans="1:8" x14ac:dyDescent="0.3">
      <c r="A1068" s="15"/>
      <c r="B1068" s="13"/>
      <c r="C1068" s="13"/>
      <c r="D1068" s="13"/>
      <c r="E1068" s="13"/>
      <c r="F1068" s="13"/>
      <c r="G1068" s="16" t="str">
        <f>IF($B1068="","",IFERROR(INDEX(Items!$C:$C,MATCH($B1068,Items!$A:$A,0))&amp;"",""))</f>
        <v/>
      </c>
      <c r="H1068" s="17" t="str">
        <f>IF(OR($B1068="",$D1068=""),"",ROUND(N($D1068)*IFERROR(INDEX(Items!$G:$G,MATCH($B1068,Items!$A:$A,0)),0),2))</f>
        <v/>
      </c>
    </row>
    <row r="1069" spans="1:8" x14ac:dyDescent="0.3">
      <c r="A1069" s="15"/>
      <c r="B1069" s="13"/>
      <c r="C1069" s="13"/>
      <c r="D1069" s="13"/>
      <c r="E1069" s="13"/>
      <c r="F1069" s="13"/>
      <c r="G1069" s="16" t="str">
        <f>IF($B1069="","",IFERROR(INDEX(Items!$C:$C,MATCH($B1069,Items!$A:$A,0))&amp;"",""))</f>
        <v/>
      </c>
      <c r="H1069" s="17" t="str">
        <f>IF(OR($B1069="",$D1069=""),"",ROUND(N($D1069)*IFERROR(INDEX(Items!$G:$G,MATCH($B1069,Items!$A:$A,0)),0),2))</f>
        <v/>
      </c>
    </row>
    <row r="1070" spans="1:8" x14ac:dyDescent="0.3">
      <c r="A1070" s="15"/>
      <c r="B1070" s="13"/>
      <c r="C1070" s="13"/>
      <c r="D1070" s="13"/>
      <c r="E1070" s="13"/>
      <c r="F1070" s="13"/>
      <c r="G1070" s="16" t="str">
        <f>IF($B1070="","",IFERROR(INDEX(Items!$C:$C,MATCH($B1070,Items!$A:$A,0))&amp;"",""))</f>
        <v/>
      </c>
      <c r="H1070" s="17" t="str">
        <f>IF(OR($B1070="",$D1070=""),"",ROUND(N($D1070)*IFERROR(INDEX(Items!$G:$G,MATCH($B1070,Items!$A:$A,0)),0),2))</f>
        <v/>
      </c>
    </row>
    <row r="1071" spans="1:8" x14ac:dyDescent="0.3">
      <c r="A1071" s="15"/>
      <c r="B1071" s="13"/>
      <c r="C1071" s="13"/>
      <c r="D1071" s="13"/>
      <c r="E1071" s="13"/>
      <c r="F1071" s="13"/>
      <c r="G1071" s="16" t="str">
        <f>IF($B1071="","",IFERROR(INDEX(Items!$C:$C,MATCH($B1071,Items!$A:$A,0))&amp;"",""))</f>
        <v/>
      </c>
      <c r="H1071" s="17" t="str">
        <f>IF(OR($B1071="",$D1071=""),"",ROUND(N($D1071)*IFERROR(INDEX(Items!$G:$G,MATCH($B1071,Items!$A:$A,0)),0),2))</f>
        <v/>
      </c>
    </row>
    <row r="1072" spans="1:8" x14ac:dyDescent="0.3">
      <c r="A1072" s="15"/>
      <c r="B1072" s="13"/>
      <c r="C1072" s="13"/>
      <c r="D1072" s="13"/>
      <c r="E1072" s="13"/>
      <c r="F1072" s="13"/>
      <c r="G1072" s="16" t="str">
        <f>IF($B1072="","",IFERROR(INDEX(Items!$C:$C,MATCH($B1072,Items!$A:$A,0))&amp;"",""))</f>
        <v/>
      </c>
      <c r="H1072" s="17" t="str">
        <f>IF(OR($B1072="",$D1072=""),"",ROUND(N($D1072)*IFERROR(INDEX(Items!$G:$G,MATCH($B1072,Items!$A:$A,0)),0),2))</f>
        <v/>
      </c>
    </row>
    <row r="1073" spans="1:8" x14ac:dyDescent="0.3">
      <c r="A1073" s="15"/>
      <c r="B1073" s="13"/>
      <c r="C1073" s="13"/>
      <c r="D1073" s="13"/>
      <c r="E1073" s="13"/>
      <c r="F1073" s="13"/>
      <c r="G1073" s="16" t="str">
        <f>IF($B1073="","",IFERROR(INDEX(Items!$C:$C,MATCH($B1073,Items!$A:$A,0))&amp;"",""))</f>
        <v/>
      </c>
      <c r="H1073" s="17" t="str">
        <f>IF(OR($B1073="",$D1073=""),"",ROUND(N($D1073)*IFERROR(INDEX(Items!$G:$G,MATCH($B1073,Items!$A:$A,0)),0),2))</f>
        <v/>
      </c>
    </row>
    <row r="1074" spans="1:8" x14ac:dyDescent="0.3">
      <c r="A1074" s="15"/>
      <c r="B1074" s="13"/>
      <c r="C1074" s="13"/>
      <c r="D1074" s="13"/>
      <c r="E1074" s="13"/>
      <c r="F1074" s="13"/>
      <c r="G1074" s="16" t="str">
        <f>IF($B1074="","",IFERROR(INDEX(Items!$C:$C,MATCH($B1074,Items!$A:$A,0))&amp;"",""))</f>
        <v/>
      </c>
      <c r="H1074" s="17" t="str">
        <f>IF(OR($B1074="",$D1074=""),"",ROUND(N($D1074)*IFERROR(INDEX(Items!$G:$G,MATCH($B1074,Items!$A:$A,0)),0),2))</f>
        <v/>
      </c>
    </row>
    <row r="1075" spans="1:8" x14ac:dyDescent="0.3">
      <c r="A1075" s="15"/>
      <c r="B1075" s="13"/>
      <c r="C1075" s="13"/>
      <c r="D1075" s="13"/>
      <c r="E1075" s="13"/>
      <c r="F1075" s="13"/>
      <c r="G1075" s="16" t="str">
        <f>IF($B1075="","",IFERROR(INDEX(Items!$C:$C,MATCH($B1075,Items!$A:$A,0))&amp;"",""))</f>
        <v/>
      </c>
      <c r="H1075" s="17" t="str">
        <f>IF(OR($B1075="",$D1075=""),"",ROUND(N($D1075)*IFERROR(INDEX(Items!$G:$G,MATCH($B1075,Items!$A:$A,0)),0),2))</f>
        <v/>
      </c>
    </row>
    <row r="1076" spans="1:8" x14ac:dyDescent="0.3">
      <c r="A1076" s="15"/>
      <c r="B1076" s="13"/>
      <c r="C1076" s="13"/>
      <c r="D1076" s="13"/>
      <c r="E1076" s="13"/>
      <c r="F1076" s="13"/>
      <c r="G1076" s="16" t="str">
        <f>IF($B1076="","",IFERROR(INDEX(Items!$C:$C,MATCH($B1076,Items!$A:$A,0))&amp;"",""))</f>
        <v/>
      </c>
      <c r="H1076" s="17" t="str">
        <f>IF(OR($B1076="",$D1076=""),"",ROUND(N($D1076)*IFERROR(INDEX(Items!$G:$G,MATCH($B1076,Items!$A:$A,0)),0),2))</f>
        <v/>
      </c>
    </row>
    <row r="1077" spans="1:8" x14ac:dyDescent="0.3">
      <c r="A1077" s="15"/>
      <c r="B1077" s="13"/>
      <c r="C1077" s="13"/>
      <c r="D1077" s="13"/>
      <c r="E1077" s="13"/>
      <c r="F1077" s="13"/>
      <c r="G1077" s="16" t="str">
        <f>IF($B1077="","",IFERROR(INDEX(Items!$C:$C,MATCH($B1077,Items!$A:$A,0))&amp;"",""))</f>
        <v/>
      </c>
      <c r="H1077" s="17" t="str">
        <f>IF(OR($B1077="",$D1077=""),"",ROUND(N($D1077)*IFERROR(INDEX(Items!$G:$G,MATCH($B1077,Items!$A:$A,0)),0),2))</f>
        <v/>
      </c>
    </row>
    <row r="1078" spans="1:8" x14ac:dyDescent="0.3">
      <c r="A1078" s="15"/>
      <c r="B1078" s="13"/>
      <c r="C1078" s="13"/>
      <c r="D1078" s="13"/>
      <c r="E1078" s="13"/>
      <c r="F1078" s="13"/>
      <c r="G1078" s="16" t="str">
        <f>IF($B1078="","",IFERROR(INDEX(Items!$C:$C,MATCH($B1078,Items!$A:$A,0))&amp;"",""))</f>
        <v/>
      </c>
      <c r="H1078" s="17" t="str">
        <f>IF(OR($B1078="",$D1078=""),"",ROUND(N($D1078)*IFERROR(INDEX(Items!$G:$G,MATCH($B1078,Items!$A:$A,0)),0),2))</f>
        <v/>
      </c>
    </row>
    <row r="1079" spans="1:8" x14ac:dyDescent="0.3">
      <c r="A1079" s="15"/>
      <c r="B1079" s="13"/>
      <c r="C1079" s="13"/>
      <c r="D1079" s="13"/>
      <c r="E1079" s="13"/>
      <c r="F1079" s="13"/>
      <c r="G1079" s="16" t="str">
        <f>IF($B1079="","",IFERROR(INDEX(Items!$C:$C,MATCH($B1079,Items!$A:$A,0))&amp;"",""))</f>
        <v/>
      </c>
      <c r="H1079" s="17" t="str">
        <f>IF(OR($B1079="",$D1079=""),"",ROUND(N($D1079)*IFERROR(INDEX(Items!$G:$G,MATCH($B1079,Items!$A:$A,0)),0),2))</f>
        <v/>
      </c>
    </row>
    <row r="1080" spans="1:8" x14ac:dyDescent="0.3">
      <c r="A1080" s="15"/>
      <c r="B1080" s="13"/>
      <c r="C1080" s="13"/>
      <c r="D1080" s="13"/>
      <c r="E1080" s="13"/>
      <c r="F1080" s="13"/>
      <c r="G1080" s="16" t="str">
        <f>IF($B1080="","",IFERROR(INDEX(Items!$C:$C,MATCH($B1080,Items!$A:$A,0))&amp;"",""))</f>
        <v/>
      </c>
      <c r="H1080" s="17" t="str">
        <f>IF(OR($B1080="",$D1080=""),"",ROUND(N($D1080)*IFERROR(INDEX(Items!$G:$G,MATCH($B1080,Items!$A:$A,0)),0),2))</f>
        <v/>
      </c>
    </row>
    <row r="1081" spans="1:8" x14ac:dyDescent="0.3">
      <c r="A1081" s="15"/>
      <c r="B1081" s="13"/>
      <c r="C1081" s="13"/>
      <c r="D1081" s="13"/>
      <c r="E1081" s="13"/>
      <c r="F1081" s="13"/>
      <c r="G1081" s="16" t="str">
        <f>IF($B1081="","",IFERROR(INDEX(Items!$C:$C,MATCH($B1081,Items!$A:$A,0))&amp;"",""))</f>
        <v/>
      </c>
      <c r="H1081" s="17" t="str">
        <f>IF(OR($B1081="",$D1081=""),"",ROUND(N($D1081)*IFERROR(INDEX(Items!$G:$G,MATCH($B1081,Items!$A:$A,0)),0),2))</f>
        <v/>
      </c>
    </row>
    <row r="1082" spans="1:8" x14ac:dyDescent="0.3">
      <c r="A1082" s="15"/>
      <c r="B1082" s="13"/>
      <c r="C1082" s="13"/>
      <c r="D1082" s="13"/>
      <c r="E1082" s="13"/>
      <c r="F1082" s="13"/>
      <c r="G1082" s="16" t="str">
        <f>IF($B1082="","",IFERROR(INDEX(Items!$C:$C,MATCH($B1082,Items!$A:$A,0))&amp;"",""))</f>
        <v/>
      </c>
      <c r="H1082" s="17" t="str">
        <f>IF(OR($B1082="",$D1082=""),"",ROUND(N($D1082)*IFERROR(INDEX(Items!$G:$G,MATCH($B1082,Items!$A:$A,0)),0),2))</f>
        <v/>
      </c>
    </row>
    <row r="1083" spans="1:8" x14ac:dyDescent="0.3">
      <c r="A1083" s="15"/>
      <c r="B1083" s="13"/>
      <c r="C1083" s="13"/>
      <c r="D1083" s="13"/>
      <c r="E1083" s="13"/>
      <c r="F1083" s="13"/>
      <c r="G1083" s="16" t="str">
        <f>IF($B1083="","",IFERROR(INDEX(Items!$C:$C,MATCH($B1083,Items!$A:$A,0))&amp;"",""))</f>
        <v/>
      </c>
      <c r="H1083" s="17" t="str">
        <f>IF(OR($B1083="",$D1083=""),"",ROUND(N($D1083)*IFERROR(INDEX(Items!$G:$G,MATCH($B1083,Items!$A:$A,0)),0),2))</f>
        <v/>
      </c>
    </row>
    <row r="1084" spans="1:8" x14ac:dyDescent="0.3">
      <c r="A1084" s="15"/>
      <c r="B1084" s="13"/>
      <c r="C1084" s="13"/>
      <c r="D1084" s="13"/>
      <c r="E1084" s="13"/>
      <c r="F1084" s="13"/>
      <c r="G1084" s="16" t="str">
        <f>IF($B1084="","",IFERROR(INDEX(Items!$C:$C,MATCH($B1084,Items!$A:$A,0))&amp;"",""))</f>
        <v/>
      </c>
      <c r="H1084" s="17" t="str">
        <f>IF(OR($B1084="",$D1084=""),"",ROUND(N($D1084)*IFERROR(INDEX(Items!$G:$G,MATCH($B1084,Items!$A:$A,0)),0),2))</f>
        <v/>
      </c>
    </row>
    <row r="1085" spans="1:8" x14ac:dyDescent="0.3">
      <c r="A1085" s="15"/>
      <c r="B1085" s="13"/>
      <c r="C1085" s="13"/>
      <c r="D1085" s="13"/>
      <c r="E1085" s="13"/>
      <c r="F1085" s="13"/>
      <c r="G1085" s="16" t="str">
        <f>IF($B1085="","",IFERROR(INDEX(Items!$C:$C,MATCH($B1085,Items!$A:$A,0))&amp;"",""))</f>
        <v/>
      </c>
      <c r="H1085" s="17" t="str">
        <f>IF(OR($B1085="",$D1085=""),"",ROUND(N($D1085)*IFERROR(INDEX(Items!$G:$G,MATCH($B1085,Items!$A:$A,0)),0),2))</f>
        <v/>
      </c>
    </row>
    <row r="1086" spans="1:8" x14ac:dyDescent="0.3">
      <c r="A1086" s="15"/>
      <c r="B1086" s="13"/>
      <c r="C1086" s="13"/>
      <c r="D1086" s="13"/>
      <c r="E1086" s="13"/>
      <c r="F1086" s="13"/>
      <c r="G1086" s="16" t="str">
        <f>IF($B1086="","",IFERROR(INDEX(Items!$C:$C,MATCH($B1086,Items!$A:$A,0))&amp;"",""))</f>
        <v/>
      </c>
      <c r="H1086" s="17" t="str">
        <f>IF(OR($B1086="",$D1086=""),"",ROUND(N($D1086)*IFERROR(INDEX(Items!$G:$G,MATCH($B1086,Items!$A:$A,0)),0),2))</f>
        <v/>
      </c>
    </row>
    <row r="1087" spans="1:8" x14ac:dyDescent="0.3">
      <c r="A1087" s="15"/>
      <c r="B1087" s="13"/>
      <c r="C1087" s="13"/>
      <c r="D1087" s="13"/>
      <c r="E1087" s="13"/>
      <c r="F1087" s="13"/>
      <c r="G1087" s="16" t="str">
        <f>IF($B1087="","",IFERROR(INDEX(Items!$C:$C,MATCH($B1087,Items!$A:$A,0))&amp;"",""))</f>
        <v/>
      </c>
      <c r="H1087" s="17" t="str">
        <f>IF(OR($B1087="",$D1087=""),"",ROUND(N($D1087)*IFERROR(INDEX(Items!$G:$G,MATCH($B1087,Items!$A:$A,0)),0),2))</f>
        <v/>
      </c>
    </row>
    <row r="1088" spans="1:8" x14ac:dyDescent="0.3">
      <c r="A1088" s="15"/>
      <c r="B1088" s="13"/>
      <c r="C1088" s="13"/>
      <c r="D1088" s="13"/>
      <c r="E1088" s="13"/>
      <c r="F1088" s="13"/>
      <c r="G1088" s="16" t="str">
        <f>IF($B1088="","",IFERROR(INDEX(Items!$C:$C,MATCH($B1088,Items!$A:$A,0))&amp;"",""))</f>
        <v/>
      </c>
      <c r="H1088" s="17" t="str">
        <f>IF(OR($B1088="",$D1088=""),"",ROUND(N($D1088)*IFERROR(INDEX(Items!$G:$G,MATCH($B1088,Items!$A:$A,0)),0),2))</f>
        <v/>
      </c>
    </row>
    <row r="1089" spans="1:8" x14ac:dyDescent="0.3">
      <c r="A1089" s="15"/>
      <c r="B1089" s="13"/>
      <c r="C1089" s="13"/>
      <c r="D1089" s="13"/>
      <c r="E1089" s="13"/>
      <c r="F1089" s="13"/>
      <c r="G1089" s="16" t="str">
        <f>IF($B1089="","",IFERROR(INDEX(Items!$C:$C,MATCH($B1089,Items!$A:$A,0))&amp;"",""))</f>
        <v/>
      </c>
      <c r="H1089" s="17" t="str">
        <f>IF(OR($B1089="",$D1089=""),"",ROUND(N($D1089)*IFERROR(INDEX(Items!$G:$G,MATCH($B1089,Items!$A:$A,0)),0),2))</f>
        <v/>
      </c>
    </row>
    <row r="1090" spans="1:8" x14ac:dyDescent="0.3">
      <c r="A1090" s="15"/>
      <c r="B1090" s="13"/>
      <c r="C1090" s="13"/>
      <c r="D1090" s="13"/>
      <c r="E1090" s="13"/>
      <c r="F1090" s="13"/>
      <c r="G1090" s="16" t="str">
        <f>IF($B1090="","",IFERROR(INDEX(Items!$C:$C,MATCH($B1090,Items!$A:$A,0))&amp;"",""))</f>
        <v/>
      </c>
      <c r="H1090" s="17" t="str">
        <f>IF(OR($B1090="",$D1090=""),"",ROUND(N($D1090)*IFERROR(INDEX(Items!$G:$G,MATCH($B1090,Items!$A:$A,0)),0),2))</f>
        <v/>
      </c>
    </row>
    <row r="1091" spans="1:8" x14ac:dyDescent="0.3">
      <c r="A1091" s="15"/>
      <c r="B1091" s="13"/>
      <c r="C1091" s="13"/>
      <c r="D1091" s="13"/>
      <c r="E1091" s="13"/>
      <c r="F1091" s="13"/>
      <c r="G1091" s="16" t="str">
        <f>IF($B1091="","",IFERROR(INDEX(Items!$C:$C,MATCH($B1091,Items!$A:$A,0))&amp;"",""))</f>
        <v/>
      </c>
      <c r="H1091" s="17" t="str">
        <f>IF(OR($B1091="",$D1091=""),"",ROUND(N($D1091)*IFERROR(INDEX(Items!$G:$G,MATCH($B1091,Items!$A:$A,0)),0),2))</f>
        <v/>
      </c>
    </row>
    <row r="1092" spans="1:8" x14ac:dyDescent="0.3">
      <c r="A1092" s="15"/>
      <c r="B1092" s="13"/>
      <c r="C1092" s="13"/>
      <c r="D1092" s="13"/>
      <c r="E1092" s="13"/>
      <c r="F1092" s="13"/>
      <c r="G1092" s="16" t="str">
        <f>IF($B1092="","",IFERROR(INDEX(Items!$C:$C,MATCH($B1092,Items!$A:$A,0))&amp;"",""))</f>
        <v/>
      </c>
      <c r="H1092" s="17" t="str">
        <f>IF(OR($B1092="",$D1092=""),"",ROUND(N($D1092)*IFERROR(INDEX(Items!$G:$G,MATCH($B1092,Items!$A:$A,0)),0),2))</f>
        <v/>
      </c>
    </row>
    <row r="1093" spans="1:8" x14ac:dyDescent="0.3">
      <c r="A1093" s="15"/>
      <c r="B1093" s="13"/>
      <c r="C1093" s="13"/>
      <c r="D1093" s="13"/>
      <c r="E1093" s="13"/>
      <c r="F1093" s="13"/>
      <c r="G1093" s="16" t="str">
        <f>IF($B1093="","",IFERROR(INDEX(Items!$C:$C,MATCH($B1093,Items!$A:$A,0))&amp;"",""))</f>
        <v/>
      </c>
      <c r="H1093" s="17" t="str">
        <f>IF(OR($B1093="",$D1093=""),"",ROUND(N($D1093)*IFERROR(INDEX(Items!$G:$G,MATCH($B1093,Items!$A:$A,0)),0),2))</f>
        <v/>
      </c>
    </row>
    <row r="1094" spans="1:8" x14ac:dyDescent="0.3">
      <c r="A1094" s="15"/>
      <c r="B1094" s="13"/>
      <c r="C1094" s="13"/>
      <c r="D1094" s="13"/>
      <c r="E1094" s="13"/>
      <c r="F1094" s="13"/>
      <c r="G1094" s="16" t="str">
        <f>IF($B1094="","",IFERROR(INDEX(Items!$C:$C,MATCH($B1094,Items!$A:$A,0))&amp;"",""))</f>
        <v/>
      </c>
      <c r="H1094" s="17" t="str">
        <f>IF(OR($B1094="",$D1094=""),"",ROUND(N($D1094)*IFERROR(INDEX(Items!$G:$G,MATCH($B1094,Items!$A:$A,0)),0),2))</f>
        <v/>
      </c>
    </row>
    <row r="1095" spans="1:8" x14ac:dyDescent="0.3">
      <c r="A1095" s="15"/>
      <c r="B1095" s="13"/>
      <c r="C1095" s="13"/>
      <c r="D1095" s="13"/>
      <c r="E1095" s="13"/>
      <c r="F1095" s="13"/>
      <c r="G1095" s="16" t="str">
        <f>IF($B1095="","",IFERROR(INDEX(Items!$C:$C,MATCH($B1095,Items!$A:$A,0))&amp;"",""))</f>
        <v/>
      </c>
      <c r="H1095" s="17" t="str">
        <f>IF(OR($B1095="",$D1095=""),"",ROUND(N($D1095)*IFERROR(INDEX(Items!$G:$G,MATCH($B1095,Items!$A:$A,0)),0),2))</f>
        <v/>
      </c>
    </row>
    <row r="1096" spans="1:8" x14ac:dyDescent="0.3">
      <c r="A1096" s="15"/>
      <c r="B1096" s="13"/>
      <c r="C1096" s="13"/>
      <c r="D1096" s="13"/>
      <c r="E1096" s="13"/>
      <c r="F1096" s="13"/>
      <c r="G1096" s="16" t="str">
        <f>IF($B1096="","",IFERROR(INDEX(Items!$C:$C,MATCH($B1096,Items!$A:$A,0))&amp;"",""))</f>
        <v/>
      </c>
      <c r="H1096" s="17" t="str">
        <f>IF(OR($B1096="",$D1096=""),"",ROUND(N($D1096)*IFERROR(INDEX(Items!$G:$G,MATCH($B1096,Items!$A:$A,0)),0),2))</f>
        <v/>
      </c>
    </row>
    <row r="1097" spans="1:8" x14ac:dyDescent="0.3">
      <c r="A1097" s="15"/>
      <c r="B1097" s="13"/>
      <c r="C1097" s="13"/>
      <c r="D1097" s="13"/>
      <c r="E1097" s="13"/>
      <c r="F1097" s="13"/>
      <c r="G1097" s="16" t="str">
        <f>IF($B1097="","",IFERROR(INDEX(Items!$C:$C,MATCH($B1097,Items!$A:$A,0))&amp;"",""))</f>
        <v/>
      </c>
      <c r="H1097" s="17" t="str">
        <f>IF(OR($B1097="",$D1097=""),"",ROUND(N($D1097)*IFERROR(INDEX(Items!$G:$G,MATCH($B1097,Items!$A:$A,0)),0),2))</f>
        <v/>
      </c>
    </row>
    <row r="1098" spans="1:8" x14ac:dyDescent="0.3">
      <c r="A1098" s="15"/>
      <c r="B1098" s="13"/>
      <c r="C1098" s="13"/>
      <c r="D1098" s="13"/>
      <c r="E1098" s="13"/>
      <c r="F1098" s="13"/>
      <c r="G1098" s="16" t="str">
        <f>IF($B1098="","",IFERROR(INDEX(Items!$C:$C,MATCH($B1098,Items!$A:$A,0))&amp;"",""))</f>
        <v/>
      </c>
      <c r="H1098" s="17" t="str">
        <f>IF(OR($B1098="",$D1098=""),"",ROUND(N($D1098)*IFERROR(INDEX(Items!$G:$G,MATCH($B1098,Items!$A:$A,0)),0),2))</f>
        <v/>
      </c>
    </row>
    <row r="1099" spans="1:8" x14ac:dyDescent="0.3">
      <c r="A1099" s="15"/>
      <c r="B1099" s="13"/>
      <c r="C1099" s="13"/>
      <c r="D1099" s="13"/>
      <c r="E1099" s="13"/>
      <c r="F1099" s="13"/>
      <c r="G1099" s="16" t="str">
        <f>IF($B1099="","",IFERROR(INDEX(Items!$C:$C,MATCH($B1099,Items!$A:$A,0))&amp;"",""))</f>
        <v/>
      </c>
      <c r="H1099" s="17" t="str">
        <f>IF(OR($B1099="",$D1099=""),"",ROUND(N($D1099)*IFERROR(INDEX(Items!$G:$G,MATCH($B1099,Items!$A:$A,0)),0),2))</f>
        <v/>
      </c>
    </row>
    <row r="1100" spans="1:8" x14ac:dyDescent="0.3">
      <c r="A1100" s="15"/>
      <c r="B1100" s="13"/>
      <c r="C1100" s="13"/>
      <c r="D1100" s="13"/>
      <c r="E1100" s="13"/>
      <c r="F1100" s="13"/>
      <c r="G1100" s="16" t="str">
        <f>IF($B1100="","",IFERROR(INDEX(Items!$C:$C,MATCH($B1100,Items!$A:$A,0))&amp;"",""))</f>
        <v/>
      </c>
      <c r="H1100" s="17" t="str">
        <f>IF(OR($B1100="",$D1100=""),"",ROUND(N($D1100)*IFERROR(INDEX(Items!$G:$G,MATCH($B1100,Items!$A:$A,0)),0),2))</f>
        <v/>
      </c>
    </row>
    <row r="1101" spans="1:8" x14ac:dyDescent="0.3">
      <c r="A1101" s="15"/>
      <c r="B1101" s="13"/>
      <c r="C1101" s="13"/>
      <c r="D1101" s="13"/>
      <c r="E1101" s="13"/>
      <c r="F1101" s="13"/>
      <c r="G1101" s="16" t="str">
        <f>IF($B1101="","",IFERROR(INDEX(Items!$C:$C,MATCH($B1101,Items!$A:$A,0))&amp;"",""))</f>
        <v/>
      </c>
      <c r="H1101" s="17" t="str">
        <f>IF(OR($B1101="",$D1101=""),"",ROUND(N($D1101)*IFERROR(INDEX(Items!$G:$G,MATCH($B1101,Items!$A:$A,0)),0),2))</f>
        <v/>
      </c>
    </row>
    <row r="1102" spans="1:8" x14ac:dyDescent="0.3">
      <c r="A1102" s="15"/>
      <c r="B1102" s="13"/>
      <c r="C1102" s="13"/>
      <c r="D1102" s="13"/>
      <c r="E1102" s="13"/>
      <c r="F1102" s="13"/>
      <c r="G1102" s="16" t="str">
        <f>IF($B1102="","",IFERROR(INDEX(Items!$C:$C,MATCH($B1102,Items!$A:$A,0))&amp;"",""))</f>
        <v/>
      </c>
      <c r="H1102" s="17" t="str">
        <f>IF(OR($B1102="",$D1102=""),"",ROUND(N($D1102)*IFERROR(INDEX(Items!$G:$G,MATCH($B1102,Items!$A:$A,0)),0),2))</f>
        <v/>
      </c>
    </row>
    <row r="1103" spans="1:8" x14ac:dyDescent="0.3">
      <c r="A1103" s="15"/>
      <c r="B1103" s="13"/>
      <c r="C1103" s="13"/>
      <c r="D1103" s="13"/>
      <c r="E1103" s="13"/>
      <c r="F1103" s="13"/>
      <c r="G1103" s="16" t="str">
        <f>IF($B1103="","",IFERROR(INDEX(Items!$C:$C,MATCH($B1103,Items!$A:$A,0))&amp;"",""))</f>
        <v/>
      </c>
      <c r="H1103" s="17" t="str">
        <f>IF(OR($B1103="",$D1103=""),"",ROUND(N($D1103)*IFERROR(INDEX(Items!$G:$G,MATCH($B1103,Items!$A:$A,0)),0),2))</f>
        <v/>
      </c>
    </row>
    <row r="1104" spans="1:8" x14ac:dyDescent="0.3">
      <c r="A1104" s="15"/>
      <c r="B1104" s="13"/>
      <c r="C1104" s="13"/>
      <c r="D1104" s="13"/>
      <c r="E1104" s="13"/>
      <c r="F1104" s="13"/>
      <c r="G1104" s="16" t="str">
        <f>IF($B1104="","",IFERROR(INDEX(Items!$C:$C,MATCH($B1104,Items!$A:$A,0))&amp;"",""))</f>
        <v/>
      </c>
      <c r="H1104" s="17" t="str">
        <f>IF(OR($B1104="",$D1104=""),"",ROUND(N($D1104)*IFERROR(INDEX(Items!$G:$G,MATCH($B1104,Items!$A:$A,0)),0),2))</f>
        <v/>
      </c>
    </row>
    <row r="1105" spans="1:8" x14ac:dyDescent="0.3">
      <c r="A1105" s="15"/>
      <c r="B1105" s="13"/>
      <c r="C1105" s="13"/>
      <c r="D1105" s="13"/>
      <c r="E1105" s="13"/>
      <c r="F1105" s="13"/>
      <c r="G1105" s="16" t="str">
        <f>IF($B1105="","",IFERROR(INDEX(Items!$C:$C,MATCH($B1105,Items!$A:$A,0))&amp;"",""))</f>
        <v/>
      </c>
      <c r="H1105" s="17" t="str">
        <f>IF(OR($B1105="",$D1105=""),"",ROUND(N($D1105)*IFERROR(INDEX(Items!$G:$G,MATCH($B1105,Items!$A:$A,0)),0),2))</f>
        <v/>
      </c>
    </row>
    <row r="1106" spans="1:8" x14ac:dyDescent="0.3">
      <c r="A1106" s="15"/>
      <c r="B1106" s="13"/>
      <c r="C1106" s="13"/>
      <c r="D1106" s="13"/>
      <c r="E1106" s="13"/>
      <c r="F1106" s="13"/>
      <c r="G1106" s="16" t="str">
        <f>IF($B1106="","",IFERROR(INDEX(Items!$C:$C,MATCH($B1106,Items!$A:$A,0))&amp;"",""))</f>
        <v/>
      </c>
      <c r="H1106" s="17" t="str">
        <f>IF(OR($B1106="",$D1106=""),"",ROUND(N($D1106)*IFERROR(INDEX(Items!$G:$G,MATCH($B1106,Items!$A:$A,0)),0),2))</f>
        <v/>
      </c>
    </row>
    <row r="1107" spans="1:8" x14ac:dyDescent="0.3">
      <c r="A1107" s="15"/>
      <c r="B1107" s="13"/>
      <c r="C1107" s="13"/>
      <c r="D1107" s="13"/>
      <c r="E1107" s="13"/>
      <c r="F1107" s="13"/>
      <c r="G1107" s="16" t="str">
        <f>IF($B1107="","",IFERROR(INDEX(Items!$C:$C,MATCH($B1107,Items!$A:$A,0))&amp;"",""))</f>
        <v/>
      </c>
      <c r="H1107" s="17" t="str">
        <f>IF(OR($B1107="",$D1107=""),"",ROUND(N($D1107)*IFERROR(INDEX(Items!$G:$G,MATCH($B1107,Items!$A:$A,0)),0),2))</f>
        <v/>
      </c>
    </row>
    <row r="1108" spans="1:8" x14ac:dyDescent="0.3">
      <c r="A1108" s="15"/>
      <c r="B1108" s="13"/>
      <c r="C1108" s="13"/>
      <c r="D1108" s="13"/>
      <c r="E1108" s="13"/>
      <c r="F1108" s="13"/>
      <c r="G1108" s="16" t="str">
        <f>IF($B1108="","",IFERROR(INDEX(Items!$C:$C,MATCH($B1108,Items!$A:$A,0))&amp;"",""))</f>
        <v/>
      </c>
      <c r="H1108" s="17" t="str">
        <f>IF(OR($B1108="",$D1108=""),"",ROUND(N($D1108)*IFERROR(INDEX(Items!$G:$G,MATCH($B1108,Items!$A:$A,0)),0),2))</f>
        <v/>
      </c>
    </row>
    <row r="1109" spans="1:8" x14ac:dyDescent="0.3">
      <c r="A1109" s="15"/>
      <c r="B1109" s="13"/>
      <c r="C1109" s="13"/>
      <c r="D1109" s="13"/>
      <c r="E1109" s="13"/>
      <c r="F1109" s="13"/>
      <c r="G1109" s="16" t="str">
        <f>IF($B1109="","",IFERROR(INDEX(Items!$C:$C,MATCH($B1109,Items!$A:$A,0))&amp;"",""))</f>
        <v/>
      </c>
      <c r="H1109" s="17" t="str">
        <f>IF(OR($B1109="",$D1109=""),"",ROUND(N($D1109)*IFERROR(INDEX(Items!$G:$G,MATCH($B1109,Items!$A:$A,0)),0),2))</f>
        <v/>
      </c>
    </row>
    <row r="1110" spans="1:8" x14ac:dyDescent="0.3">
      <c r="A1110" s="15"/>
      <c r="B1110" s="13"/>
      <c r="C1110" s="13"/>
      <c r="D1110" s="13"/>
      <c r="E1110" s="13"/>
      <c r="F1110" s="13"/>
      <c r="G1110" s="16" t="str">
        <f>IF($B1110="","",IFERROR(INDEX(Items!$C:$C,MATCH($B1110,Items!$A:$A,0))&amp;"",""))</f>
        <v/>
      </c>
      <c r="H1110" s="17" t="str">
        <f>IF(OR($B1110="",$D1110=""),"",ROUND(N($D1110)*IFERROR(INDEX(Items!$G:$G,MATCH($B1110,Items!$A:$A,0)),0),2))</f>
        <v/>
      </c>
    </row>
    <row r="1111" spans="1:8" x14ac:dyDescent="0.3">
      <c r="A1111" s="15"/>
      <c r="B1111" s="13"/>
      <c r="C1111" s="13"/>
      <c r="D1111" s="13"/>
      <c r="E1111" s="13"/>
      <c r="F1111" s="13"/>
      <c r="G1111" s="16" t="str">
        <f>IF($B1111="","",IFERROR(INDEX(Items!$C:$C,MATCH($B1111,Items!$A:$A,0))&amp;"",""))</f>
        <v/>
      </c>
      <c r="H1111" s="17" t="str">
        <f>IF(OR($B1111="",$D1111=""),"",ROUND(N($D1111)*IFERROR(INDEX(Items!$G:$G,MATCH($B1111,Items!$A:$A,0)),0),2))</f>
        <v/>
      </c>
    </row>
    <row r="1112" spans="1:8" x14ac:dyDescent="0.3">
      <c r="A1112" s="15"/>
      <c r="B1112" s="13"/>
      <c r="C1112" s="13"/>
      <c r="D1112" s="13"/>
      <c r="E1112" s="13"/>
      <c r="F1112" s="13"/>
      <c r="G1112" s="16" t="str">
        <f>IF($B1112="","",IFERROR(INDEX(Items!$C:$C,MATCH($B1112,Items!$A:$A,0))&amp;"",""))</f>
        <v/>
      </c>
      <c r="H1112" s="17" t="str">
        <f>IF(OR($B1112="",$D1112=""),"",ROUND(N($D1112)*IFERROR(INDEX(Items!$G:$G,MATCH($B1112,Items!$A:$A,0)),0),2))</f>
        <v/>
      </c>
    </row>
    <row r="1113" spans="1:8" x14ac:dyDescent="0.3">
      <c r="A1113" s="15"/>
      <c r="B1113" s="13"/>
      <c r="C1113" s="13"/>
      <c r="D1113" s="13"/>
      <c r="E1113" s="13"/>
      <c r="F1113" s="13"/>
      <c r="G1113" s="16" t="str">
        <f>IF($B1113="","",IFERROR(INDEX(Items!$C:$C,MATCH($B1113,Items!$A:$A,0))&amp;"",""))</f>
        <v/>
      </c>
      <c r="H1113" s="17" t="str">
        <f>IF(OR($B1113="",$D1113=""),"",ROUND(N($D1113)*IFERROR(INDEX(Items!$G:$G,MATCH($B1113,Items!$A:$A,0)),0),2))</f>
        <v/>
      </c>
    </row>
    <row r="1114" spans="1:8" x14ac:dyDescent="0.3">
      <c r="A1114" s="15"/>
      <c r="B1114" s="13"/>
      <c r="C1114" s="13"/>
      <c r="D1114" s="13"/>
      <c r="E1114" s="13"/>
      <c r="F1114" s="13"/>
      <c r="G1114" s="16" t="str">
        <f>IF($B1114="","",IFERROR(INDEX(Items!$C:$C,MATCH($B1114,Items!$A:$A,0))&amp;"",""))</f>
        <v/>
      </c>
      <c r="H1114" s="17" t="str">
        <f>IF(OR($B1114="",$D1114=""),"",ROUND(N($D1114)*IFERROR(INDEX(Items!$G:$G,MATCH($B1114,Items!$A:$A,0)),0),2))</f>
        <v/>
      </c>
    </row>
    <row r="1115" spans="1:8" x14ac:dyDescent="0.3">
      <c r="A1115" s="15"/>
      <c r="B1115" s="13"/>
      <c r="C1115" s="13"/>
      <c r="D1115" s="13"/>
      <c r="E1115" s="13"/>
      <c r="F1115" s="13"/>
      <c r="G1115" s="16" t="str">
        <f>IF($B1115="","",IFERROR(INDEX(Items!$C:$C,MATCH($B1115,Items!$A:$A,0))&amp;"",""))</f>
        <v/>
      </c>
      <c r="H1115" s="17" t="str">
        <f>IF(OR($B1115="",$D1115=""),"",ROUND(N($D1115)*IFERROR(INDEX(Items!$G:$G,MATCH($B1115,Items!$A:$A,0)),0),2))</f>
        <v/>
      </c>
    </row>
    <row r="1116" spans="1:8" x14ac:dyDescent="0.3">
      <c r="A1116" s="15"/>
      <c r="B1116" s="13"/>
      <c r="C1116" s="13"/>
      <c r="D1116" s="13"/>
      <c r="E1116" s="13"/>
      <c r="F1116" s="13"/>
      <c r="G1116" s="16" t="str">
        <f>IF($B1116="","",IFERROR(INDEX(Items!$C:$C,MATCH($B1116,Items!$A:$A,0))&amp;"",""))</f>
        <v/>
      </c>
      <c r="H1116" s="17" t="str">
        <f>IF(OR($B1116="",$D1116=""),"",ROUND(N($D1116)*IFERROR(INDEX(Items!$G:$G,MATCH($B1116,Items!$A:$A,0)),0),2))</f>
        <v/>
      </c>
    </row>
    <row r="1117" spans="1:8" x14ac:dyDescent="0.3">
      <c r="A1117" s="15"/>
      <c r="B1117" s="13"/>
      <c r="C1117" s="13"/>
      <c r="D1117" s="13"/>
      <c r="E1117" s="13"/>
      <c r="F1117" s="13"/>
      <c r="G1117" s="16" t="str">
        <f>IF($B1117="","",IFERROR(INDEX(Items!$C:$C,MATCH($B1117,Items!$A:$A,0))&amp;"",""))</f>
        <v/>
      </c>
      <c r="H1117" s="17" t="str">
        <f>IF(OR($B1117="",$D1117=""),"",ROUND(N($D1117)*IFERROR(INDEX(Items!$G:$G,MATCH($B1117,Items!$A:$A,0)),0),2))</f>
        <v/>
      </c>
    </row>
    <row r="1118" spans="1:8" x14ac:dyDescent="0.3">
      <c r="A1118" s="15"/>
      <c r="B1118" s="13"/>
      <c r="C1118" s="13"/>
      <c r="D1118" s="13"/>
      <c r="E1118" s="13"/>
      <c r="F1118" s="13"/>
      <c r="G1118" s="16" t="str">
        <f>IF($B1118="","",IFERROR(INDEX(Items!$C:$C,MATCH($B1118,Items!$A:$A,0))&amp;"",""))</f>
        <v/>
      </c>
      <c r="H1118" s="17" t="str">
        <f>IF(OR($B1118="",$D1118=""),"",ROUND(N($D1118)*IFERROR(INDEX(Items!$G:$G,MATCH($B1118,Items!$A:$A,0)),0),2))</f>
        <v/>
      </c>
    </row>
    <row r="1119" spans="1:8" x14ac:dyDescent="0.3">
      <c r="A1119" s="15"/>
      <c r="B1119" s="13"/>
      <c r="C1119" s="13"/>
      <c r="D1119" s="13"/>
      <c r="E1119" s="13"/>
      <c r="F1119" s="13"/>
      <c r="G1119" s="16" t="str">
        <f>IF($B1119="","",IFERROR(INDEX(Items!$C:$C,MATCH($B1119,Items!$A:$A,0))&amp;"",""))</f>
        <v/>
      </c>
      <c r="H1119" s="17" t="str">
        <f>IF(OR($B1119="",$D1119=""),"",ROUND(N($D1119)*IFERROR(INDEX(Items!$G:$G,MATCH($B1119,Items!$A:$A,0)),0),2))</f>
        <v/>
      </c>
    </row>
    <row r="1120" spans="1:8" x14ac:dyDescent="0.3">
      <c r="A1120" s="15"/>
      <c r="B1120" s="13"/>
      <c r="C1120" s="13"/>
      <c r="D1120" s="13"/>
      <c r="E1120" s="13"/>
      <c r="F1120" s="13"/>
      <c r="G1120" s="16" t="str">
        <f>IF($B1120="","",IFERROR(INDEX(Items!$C:$C,MATCH($B1120,Items!$A:$A,0))&amp;"",""))</f>
        <v/>
      </c>
      <c r="H1120" s="17" t="str">
        <f>IF(OR($B1120="",$D1120=""),"",ROUND(N($D1120)*IFERROR(INDEX(Items!$G:$G,MATCH($B1120,Items!$A:$A,0)),0),2))</f>
        <v/>
      </c>
    </row>
    <row r="1121" spans="1:8" x14ac:dyDescent="0.3">
      <c r="A1121" s="15"/>
      <c r="B1121" s="13"/>
      <c r="C1121" s="13"/>
      <c r="D1121" s="13"/>
      <c r="E1121" s="13"/>
      <c r="F1121" s="13"/>
      <c r="G1121" s="16" t="str">
        <f>IF($B1121="","",IFERROR(INDEX(Items!$C:$C,MATCH($B1121,Items!$A:$A,0))&amp;"",""))</f>
        <v/>
      </c>
      <c r="H1121" s="17" t="str">
        <f>IF(OR($B1121="",$D1121=""),"",ROUND(N($D1121)*IFERROR(INDEX(Items!$G:$G,MATCH($B1121,Items!$A:$A,0)),0),2))</f>
        <v/>
      </c>
    </row>
    <row r="1122" spans="1:8" x14ac:dyDescent="0.3">
      <c r="A1122" s="15"/>
      <c r="B1122" s="13"/>
      <c r="C1122" s="13"/>
      <c r="D1122" s="13"/>
      <c r="E1122" s="13"/>
      <c r="F1122" s="13"/>
      <c r="G1122" s="16" t="str">
        <f>IF($B1122="","",IFERROR(INDEX(Items!$C:$C,MATCH($B1122,Items!$A:$A,0))&amp;"",""))</f>
        <v/>
      </c>
      <c r="H1122" s="17" t="str">
        <f>IF(OR($B1122="",$D1122=""),"",ROUND(N($D1122)*IFERROR(INDEX(Items!$G:$G,MATCH($B1122,Items!$A:$A,0)),0),2))</f>
        <v/>
      </c>
    </row>
    <row r="1123" spans="1:8" x14ac:dyDescent="0.3">
      <c r="A1123" s="15"/>
      <c r="B1123" s="13"/>
      <c r="C1123" s="13"/>
      <c r="D1123" s="13"/>
      <c r="E1123" s="13"/>
      <c r="F1123" s="13"/>
      <c r="G1123" s="16" t="str">
        <f>IF($B1123="","",IFERROR(INDEX(Items!$C:$C,MATCH($B1123,Items!$A:$A,0))&amp;"",""))</f>
        <v/>
      </c>
      <c r="H1123" s="17" t="str">
        <f>IF(OR($B1123="",$D1123=""),"",ROUND(N($D1123)*IFERROR(INDEX(Items!$G:$G,MATCH($B1123,Items!$A:$A,0)),0),2))</f>
        <v/>
      </c>
    </row>
    <row r="1124" spans="1:8" x14ac:dyDescent="0.3">
      <c r="A1124" s="15"/>
      <c r="B1124" s="13"/>
      <c r="C1124" s="13"/>
      <c r="D1124" s="13"/>
      <c r="E1124" s="13"/>
      <c r="F1124" s="13"/>
      <c r="G1124" s="16" t="str">
        <f>IF($B1124="","",IFERROR(INDEX(Items!$C:$C,MATCH($B1124,Items!$A:$A,0))&amp;"",""))</f>
        <v/>
      </c>
      <c r="H1124" s="17" t="str">
        <f>IF(OR($B1124="",$D1124=""),"",ROUND(N($D1124)*IFERROR(INDEX(Items!$G:$G,MATCH($B1124,Items!$A:$A,0)),0),2))</f>
        <v/>
      </c>
    </row>
    <row r="1125" spans="1:8" x14ac:dyDescent="0.3">
      <c r="A1125" s="15"/>
      <c r="B1125" s="13"/>
      <c r="C1125" s="13"/>
      <c r="D1125" s="13"/>
      <c r="E1125" s="13"/>
      <c r="F1125" s="13"/>
      <c r="G1125" s="16" t="str">
        <f>IF($B1125="","",IFERROR(INDEX(Items!$C:$C,MATCH($B1125,Items!$A:$A,0))&amp;"",""))</f>
        <v/>
      </c>
      <c r="H1125" s="17" t="str">
        <f>IF(OR($B1125="",$D1125=""),"",ROUND(N($D1125)*IFERROR(INDEX(Items!$G:$G,MATCH($B1125,Items!$A:$A,0)),0),2))</f>
        <v/>
      </c>
    </row>
    <row r="1126" spans="1:8" x14ac:dyDescent="0.3">
      <c r="A1126" s="15"/>
      <c r="B1126" s="13"/>
      <c r="C1126" s="13"/>
      <c r="D1126" s="13"/>
      <c r="E1126" s="13"/>
      <c r="F1126" s="13"/>
      <c r="G1126" s="16" t="str">
        <f>IF($B1126="","",IFERROR(INDEX(Items!$C:$C,MATCH($B1126,Items!$A:$A,0))&amp;"",""))</f>
        <v/>
      </c>
      <c r="H1126" s="17" t="str">
        <f>IF(OR($B1126="",$D1126=""),"",ROUND(N($D1126)*IFERROR(INDEX(Items!$G:$G,MATCH($B1126,Items!$A:$A,0)),0),2))</f>
        <v/>
      </c>
    </row>
    <row r="1127" spans="1:8" x14ac:dyDescent="0.3">
      <c r="A1127" s="15"/>
      <c r="B1127" s="13"/>
      <c r="C1127" s="13"/>
      <c r="D1127" s="13"/>
      <c r="E1127" s="13"/>
      <c r="F1127" s="13"/>
      <c r="G1127" s="16" t="str">
        <f>IF($B1127="","",IFERROR(INDEX(Items!$C:$C,MATCH($B1127,Items!$A:$A,0))&amp;"",""))</f>
        <v/>
      </c>
      <c r="H1127" s="17" t="str">
        <f>IF(OR($B1127="",$D1127=""),"",ROUND(N($D1127)*IFERROR(INDEX(Items!$G:$G,MATCH($B1127,Items!$A:$A,0)),0),2))</f>
        <v/>
      </c>
    </row>
    <row r="1128" spans="1:8" x14ac:dyDescent="0.3">
      <c r="A1128" s="15"/>
      <c r="B1128" s="13"/>
      <c r="C1128" s="13"/>
      <c r="D1128" s="13"/>
      <c r="E1128" s="13"/>
      <c r="F1128" s="13"/>
      <c r="G1128" s="16" t="str">
        <f>IF($B1128="","",IFERROR(INDEX(Items!$C:$C,MATCH($B1128,Items!$A:$A,0))&amp;"",""))</f>
        <v/>
      </c>
      <c r="H1128" s="17" t="str">
        <f>IF(OR($B1128="",$D1128=""),"",ROUND(N($D1128)*IFERROR(INDEX(Items!$G:$G,MATCH($B1128,Items!$A:$A,0)),0),2))</f>
        <v/>
      </c>
    </row>
    <row r="1129" spans="1:8" x14ac:dyDescent="0.3">
      <c r="A1129" s="15"/>
      <c r="B1129" s="13"/>
      <c r="C1129" s="13"/>
      <c r="D1129" s="13"/>
      <c r="E1129" s="13"/>
      <c r="F1129" s="13"/>
      <c r="G1129" s="16" t="str">
        <f>IF($B1129="","",IFERROR(INDEX(Items!$C:$C,MATCH($B1129,Items!$A:$A,0))&amp;"",""))</f>
        <v/>
      </c>
      <c r="H1129" s="17" t="str">
        <f>IF(OR($B1129="",$D1129=""),"",ROUND(N($D1129)*IFERROR(INDEX(Items!$G:$G,MATCH($B1129,Items!$A:$A,0)),0),2))</f>
        <v/>
      </c>
    </row>
    <row r="1130" spans="1:8" x14ac:dyDescent="0.3">
      <c r="A1130" s="15"/>
      <c r="B1130" s="13"/>
      <c r="C1130" s="13"/>
      <c r="D1130" s="13"/>
      <c r="E1130" s="13"/>
      <c r="F1130" s="13"/>
      <c r="G1130" s="16" t="str">
        <f>IF($B1130="","",IFERROR(INDEX(Items!$C:$C,MATCH($B1130,Items!$A:$A,0))&amp;"",""))</f>
        <v/>
      </c>
      <c r="H1130" s="17" t="str">
        <f>IF(OR($B1130="",$D1130=""),"",ROUND(N($D1130)*IFERROR(INDEX(Items!$G:$G,MATCH($B1130,Items!$A:$A,0)),0),2))</f>
        <v/>
      </c>
    </row>
    <row r="1131" spans="1:8" x14ac:dyDescent="0.3">
      <c r="A1131" s="15"/>
      <c r="B1131" s="13"/>
      <c r="C1131" s="13"/>
      <c r="D1131" s="13"/>
      <c r="E1131" s="13"/>
      <c r="F1131" s="13"/>
      <c r="G1131" s="16" t="str">
        <f>IF($B1131="","",IFERROR(INDEX(Items!$C:$C,MATCH($B1131,Items!$A:$A,0))&amp;"",""))</f>
        <v/>
      </c>
      <c r="H1131" s="17" t="str">
        <f>IF(OR($B1131="",$D1131=""),"",ROUND(N($D1131)*IFERROR(INDEX(Items!$G:$G,MATCH($B1131,Items!$A:$A,0)),0),2))</f>
        <v/>
      </c>
    </row>
    <row r="1132" spans="1:8" x14ac:dyDescent="0.3">
      <c r="A1132" s="15"/>
      <c r="B1132" s="13"/>
      <c r="C1132" s="13"/>
      <c r="D1132" s="13"/>
      <c r="E1132" s="13"/>
      <c r="F1132" s="13"/>
      <c r="G1132" s="16" t="str">
        <f>IF($B1132="","",IFERROR(INDEX(Items!$C:$C,MATCH($B1132,Items!$A:$A,0))&amp;"",""))</f>
        <v/>
      </c>
      <c r="H1132" s="17" t="str">
        <f>IF(OR($B1132="",$D1132=""),"",ROUND(N($D1132)*IFERROR(INDEX(Items!$G:$G,MATCH($B1132,Items!$A:$A,0)),0),2))</f>
        <v/>
      </c>
    </row>
    <row r="1133" spans="1:8" x14ac:dyDescent="0.3">
      <c r="A1133" s="15"/>
      <c r="B1133" s="13"/>
      <c r="C1133" s="13"/>
      <c r="D1133" s="13"/>
      <c r="E1133" s="13"/>
      <c r="F1133" s="13"/>
      <c r="G1133" s="16" t="str">
        <f>IF($B1133="","",IFERROR(INDEX(Items!$C:$C,MATCH($B1133,Items!$A:$A,0))&amp;"",""))</f>
        <v/>
      </c>
      <c r="H1133" s="17" t="str">
        <f>IF(OR($B1133="",$D1133=""),"",ROUND(N($D1133)*IFERROR(INDEX(Items!$G:$G,MATCH($B1133,Items!$A:$A,0)),0),2))</f>
        <v/>
      </c>
    </row>
    <row r="1134" spans="1:8" x14ac:dyDescent="0.3">
      <c r="A1134" s="15"/>
      <c r="B1134" s="13"/>
      <c r="C1134" s="13"/>
      <c r="D1134" s="13"/>
      <c r="E1134" s="13"/>
      <c r="F1134" s="13"/>
      <c r="G1134" s="16" t="str">
        <f>IF($B1134="","",IFERROR(INDEX(Items!$C:$C,MATCH($B1134,Items!$A:$A,0))&amp;"",""))</f>
        <v/>
      </c>
      <c r="H1134" s="17" t="str">
        <f>IF(OR($B1134="",$D1134=""),"",ROUND(N($D1134)*IFERROR(INDEX(Items!$G:$G,MATCH($B1134,Items!$A:$A,0)),0),2))</f>
        <v/>
      </c>
    </row>
    <row r="1135" spans="1:8" x14ac:dyDescent="0.3">
      <c r="A1135" s="15"/>
      <c r="B1135" s="13"/>
      <c r="C1135" s="13"/>
      <c r="D1135" s="13"/>
      <c r="E1135" s="13"/>
      <c r="F1135" s="13"/>
      <c r="G1135" s="16" t="str">
        <f>IF($B1135="","",IFERROR(INDEX(Items!$C:$C,MATCH($B1135,Items!$A:$A,0))&amp;"",""))</f>
        <v/>
      </c>
      <c r="H1135" s="17" t="str">
        <f>IF(OR($B1135="",$D1135=""),"",ROUND(N($D1135)*IFERROR(INDEX(Items!$G:$G,MATCH($B1135,Items!$A:$A,0)),0),2))</f>
        <v/>
      </c>
    </row>
    <row r="1136" spans="1:8" x14ac:dyDescent="0.3">
      <c r="A1136" s="15"/>
      <c r="B1136" s="13"/>
      <c r="C1136" s="13"/>
      <c r="D1136" s="13"/>
      <c r="E1136" s="13"/>
      <c r="F1136" s="13"/>
      <c r="G1136" s="16" t="str">
        <f>IF($B1136="","",IFERROR(INDEX(Items!$C:$C,MATCH($B1136,Items!$A:$A,0))&amp;"",""))</f>
        <v/>
      </c>
      <c r="H1136" s="17" t="str">
        <f>IF(OR($B1136="",$D1136=""),"",ROUND(N($D1136)*IFERROR(INDEX(Items!$G:$G,MATCH($B1136,Items!$A:$A,0)),0),2))</f>
        <v/>
      </c>
    </row>
    <row r="1137" spans="1:8" x14ac:dyDescent="0.3">
      <c r="A1137" s="15"/>
      <c r="B1137" s="13"/>
      <c r="C1137" s="13"/>
      <c r="D1137" s="13"/>
      <c r="E1137" s="13"/>
      <c r="F1137" s="13"/>
      <c r="G1137" s="16" t="str">
        <f>IF($B1137="","",IFERROR(INDEX(Items!$C:$C,MATCH($B1137,Items!$A:$A,0))&amp;"",""))</f>
        <v/>
      </c>
      <c r="H1137" s="17" t="str">
        <f>IF(OR($B1137="",$D1137=""),"",ROUND(N($D1137)*IFERROR(INDEX(Items!$G:$G,MATCH($B1137,Items!$A:$A,0)),0),2))</f>
        <v/>
      </c>
    </row>
    <row r="1138" spans="1:8" x14ac:dyDescent="0.3">
      <c r="A1138" s="15"/>
      <c r="B1138" s="13"/>
      <c r="C1138" s="13"/>
      <c r="D1138" s="13"/>
      <c r="E1138" s="13"/>
      <c r="F1138" s="13"/>
      <c r="G1138" s="16" t="str">
        <f>IF($B1138="","",IFERROR(INDEX(Items!$C:$C,MATCH($B1138,Items!$A:$A,0))&amp;"",""))</f>
        <v/>
      </c>
      <c r="H1138" s="17" t="str">
        <f>IF(OR($B1138="",$D1138=""),"",ROUND(N($D1138)*IFERROR(INDEX(Items!$G:$G,MATCH($B1138,Items!$A:$A,0)),0),2))</f>
        <v/>
      </c>
    </row>
    <row r="1139" spans="1:8" x14ac:dyDescent="0.3">
      <c r="A1139" s="15"/>
      <c r="B1139" s="13"/>
      <c r="C1139" s="13"/>
      <c r="D1139" s="13"/>
      <c r="E1139" s="13"/>
      <c r="F1139" s="13"/>
      <c r="G1139" s="16" t="str">
        <f>IF($B1139="","",IFERROR(INDEX(Items!$C:$C,MATCH($B1139,Items!$A:$A,0))&amp;"",""))</f>
        <v/>
      </c>
      <c r="H1139" s="17" t="str">
        <f>IF(OR($B1139="",$D1139=""),"",ROUND(N($D1139)*IFERROR(INDEX(Items!$G:$G,MATCH($B1139,Items!$A:$A,0)),0),2))</f>
        <v/>
      </c>
    </row>
    <row r="1140" spans="1:8" x14ac:dyDescent="0.3">
      <c r="A1140" s="15"/>
      <c r="B1140" s="13"/>
      <c r="C1140" s="13"/>
      <c r="D1140" s="13"/>
      <c r="E1140" s="13"/>
      <c r="F1140" s="13"/>
      <c r="G1140" s="16" t="str">
        <f>IF($B1140="","",IFERROR(INDEX(Items!$C:$C,MATCH($B1140,Items!$A:$A,0))&amp;"",""))</f>
        <v/>
      </c>
      <c r="H1140" s="17" t="str">
        <f>IF(OR($B1140="",$D1140=""),"",ROUND(N($D1140)*IFERROR(INDEX(Items!$G:$G,MATCH($B1140,Items!$A:$A,0)),0),2))</f>
        <v/>
      </c>
    </row>
    <row r="1141" spans="1:8" x14ac:dyDescent="0.3">
      <c r="A1141" s="15"/>
      <c r="B1141" s="13"/>
      <c r="C1141" s="13"/>
      <c r="D1141" s="13"/>
      <c r="E1141" s="13"/>
      <c r="F1141" s="13"/>
      <c r="G1141" s="16" t="str">
        <f>IF($B1141="","",IFERROR(INDEX(Items!$C:$C,MATCH($B1141,Items!$A:$A,0))&amp;"",""))</f>
        <v/>
      </c>
      <c r="H1141" s="17" t="str">
        <f>IF(OR($B1141="",$D1141=""),"",ROUND(N($D1141)*IFERROR(INDEX(Items!$G:$G,MATCH($B1141,Items!$A:$A,0)),0),2))</f>
        <v/>
      </c>
    </row>
    <row r="1142" spans="1:8" x14ac:dyDescent="0.3">
      <c r="A1142" s="15"/>
      <c r="B1142" s="13"/>
      <c r="C1142" s="13"/>
      <c r="D1142" s="13"/>
      <c r="E1142" s="13"/>
      <c r="F1142" s="13"/>
      <c r="G1142" s="16" t="str">
        <f>IF($B1142="","",IFERROR(INDEX(Items!$C:$C,MATCH($B1142,Items!$A:$A,0))&amp;"",""))</f>
        <v/>
      </c>
      <c r="H1142" s="17" t="str">
        <f>IF(OR($B1142="",$D1142=""),"",ROUND(N($D1142)*IFERROR(INDEX(Items!$G:$G,MATCH($B1142,Items!$A:$A,0)),0),2))</f>
        <v/>
      </c>
    </row>
    <row r="1143" spans="1:8" x14ac:dyDescent="0.3">
      <c r="A1143" s="15"/>
      <c r="B1143" s="13"/>
      <c r="C1143" s="13"/>
      <c r="D1143" s="13"/>
      <c r="E1143" s="13"/>
      <c r="F1143" s="13"/>
      <c r="G1143" s="16" t="str">
        <f>IF($B1143="","",IFERROR(INDEX(Items!$C:$C,MATCH($B1143,Items!$A:$A,0))&amp;"",""))</f>
        <v/>
      </c>
      <c r="H1143" s="17" t="str">
        <f>IF(OR($B1143="",$D1143=""),"",ROUND(N($D1143)*IFERROR(INDEX(Items!$G:$G,MATCH($B1143,Items!$A:$A,0)),0),2))</f>
        <v/>
      </c>
    </row>
    <row r="1144" spans="1:8" x14ac:dyDescent="0.3">
      <c r="A1144" s="15"/>
      <c r="B1144" s="13"/>
      <c r="C1144" s="13"/>
      <c r="D1144" s="13"/>
      <c r="E1144" s="13"/>
      <c r="F1144" s="13"/>
      <c r="G1144" s="16" t="str">
        <f>IF($B1144="","",IFERROR(INDEX(Items!$C:$C,MATCH($B1144,Items!$A:$A,0))&amp;"",""))</f>
        <v/>
      </c>
      <c r="H1144" s="17" t="str">
        <f>IF(OR($B1144="",$D1144=""),"",ROUND(N($D1144)*IFERROR(INDEX(Items!$G:$G,MATCH($B1144,Items!$A:$A,0)),0),2))</f>
        <v/>
      </c>
    </row>
    <row r="1145" spans="1:8" x14ac:dyDescent="0.3">
      <c r="A1145" s="15"/>
      <c r="B1145" s="13"/>
      <c r="C1145" s="13"/>
      <c r="D1145" s="13"/>
      <c r="E1145" s="13"/>
      <c r="F1145" s="13"/>
      <c r="G1145" s="16" t="str">
        <f>IF($B1145="","",IFERROR(INDEX(Items!$C:$C,MATCH($B1145,Items!$A:$A,0))&amp;"",""))</f>
        <v/>
      </c>
      <c r="H1145" s="17" t="str">
        <f>IF(OR($B1145="",$D1145=""),"",ROUND(N($D1145)*IFERROR(INDEX(Items!$G:$G,MATCH($B1145,Items!$A:$A,0)),0),2))</f>
        <v/>
      </c>
    </row>
    <row r="1146" spans="1:8" x14ac:dyDescent="0.3">
      <c r="A1146" s="15"/>
      <c r="B1146" s="13"/>
      <c r="C1146" s="13"/>
      <c r="D1146" s="13"/>
      <c r="E1146" s="13"/>
      <c r="F1146" s="13"/>
      <c r="G1146" s="16" t="str">
        <f>IF($B1146="","",IFERROR(INDEX(Items!$C:$C,MATCH($B1146,Items!$A:$A,0))&amp;"",""))</f>
        <v/>
      </c>
      <c r="H1146" s="17" t="str">
        <f>IF(OR($B1146="",$D1146=""),"",ROUND(N($D1146)*IFERROR(INDEX(Items!$G:$G,MATCH($B1146,Items!$A:$A,0)),0),2))</f>
        <v/>
      </c>
    </row>
    <row r="1147" spans="1:8" x14ac:dyDescent="0.3">
      <c r="A1147" s="15"/>
      <c r="B1147" s="13"/>
      <c r="C1147" s="13"/>
      <c r="D1147" s="13"/>
      <c r="E1147" s="13"/>
      <c r="F1147" s="13"/>
      <c r="G1147" s="16" t="str">
        <f>IF($B1147="","",IFERROR(INDEX(Items!$C:$C,MATCH($B1147,Items!$A:$A,0))&amp;"",""))</f>
        <v/>
      </c>
      <c r="H1147" s="17" t="str">
        <f>IF(OR($B1147="",$D1147=""),"",ROUND(N($D1147)*IFERROR(INDEX(Items!$G:$G,MATCH($B1147,Items!$A:$A,0)),0),2))</f>
        <v/>
      </c>
    </row>
    <row r="1148" spans="1:8" x14ac:dyDescent="0.3">
      <c r="A1148" s="15"/>
      <c r="B1148" s="13"/>
      <c r="C1148" s="13"/>
      <c r="D1148" s="13"/>
      <c r="E1148" s="13"/>
      <c r="F1148" s="13"/>
      <c r="G1148" s="16" t="str">
        <f>IF($B1148="","",IFERROR(INDEX(Items!$C:$C,MATCH($B1148,Items!$A:$A,0))&amp;"",""))</f>
        <v/>
      </c>
      <c r="H1148" s="17" t="str">
        <f>IF(OR($B1148="",$D1148=""),"",ROUND(N($D1148)*IFERROR(INDEX(Items!$G:$G,MATCH($B1148,Items!$A:$A,0)),0),2))</f>
        <v/>
      </c>
    </row>
    <row r="1149" spans="1:8" x14ac:dyDescent="0.3">
      <c r="A1149" s="15"/>
      <c r="B1149" s="13"/>
      <c r="C1149" s="13"/>
      <c r="D1149" s="13"/>
      <c r="E1149" s="13"/>
      <c r="F1149" s="13"/>
      <c r="G1149" s="16" t="str">
        <f>IF($B1149="","",IFERROR(INDEX(Items!$C:$C,MATCH($B1149,Items!$A:$A,0))&amp;"",""))</f>
        <v/>
      </c>
      <c r="H1149" s="17" t="str">
        <f>IF(OR($B1149="",$D1149=""),"",ROUND(N($D1149)*IFERROR(INDEX(Items!$G:$G,MATCH($B1149,Items!$A:$A,0)),0),2))</f>
        <v/>
      </c>
    </row>
    <row r="1150" spans="1:8" x14ac:dyDescent="0.3">
      <c r="A1150" s="15"/>
      <c r="B1150" s="13"/>
      <c r="C1150" s="13"/>
      <c r="D1150" s="13"/>
      <c r="E1150" s="13"/>
      <c r="F1150" s="13"/>
      <c r="G1150" s="16" t="str">
        <f>IF($B1150="","",IFERROR(INDEX(Items!$C:$C,MATCH($B1150,Items!$A:$A,0))&amp;"",""))</f>
        <v/>
      </c>
      <c r="H1150" s="17" t="str">
        <f>IF(OR($B1150="",$D1150=""),"",ROUND(N($D1150)*IFERROR(INDEX(Items!$G:$G,MATCH($B1150,Items!$A:$A,0)),0),2))</f>
        <v/>
      </c>
    </row>
    <row r="1151" spans="1:8" x14ac:dyDescent="0.3">
      <c r="A1151" s="15"/>
      <c r="B1151" s="13"/>
      <c r="C1151" s="13"/>
      <c r="D1151" s="13"/>
      <c r="E1151" s="13"/>
      <c r="F1151" s="13"/>
      <c r="G1151" s="16" t="str">
        <f>IF($B1151="","",IFERROR(INDEX(Items!$C:$C,MATCH($B1151,Items!$A:$A,0))&amp;"",""))</f>
        <v/>
      </c>
      <c r="H1151" s="17" t="str">
        <f>IF(OR($B1151="",$D1151=""),"",ROUND(N($D1151)*IFERROR(INDEX(Items!$G:$G,MATCH($B1151,Items!$A:$A,0)),0),2))</f>
        <v/>
      </c>
    </row>
    <row r="1152" spans="1:8" x14ac:dyDescent="0.3">
      <c r="A1152" s="15"/>
      <c r="B1152" s="13"/>
      <c r="C1152" s="13"/>
      <c r="D1152" s="13"/>
      <c r="E1152" s="13"/>
      <c r="F1152" s="13"/>
      <c r="G1152" s="16" t="str">
        <f>IF($B1152="","",IFERROR(INDEX(Items!$C:$C,MATCH($B1152,Items!$A:$A,0))&amp;"",""))</f>
        <v/>
      </c>
      <c r="H1152" s="17" t="str">
        <f>IF(OR($B1152="",$D1152=""),"",ROUND(N($D1152)*IFERROR(INDEX(Items!$G:$G,MATCH($B1152,Items!$A:$A,0)),0),2))</f>
        <v/>
      </c>
    </row>
    <row r="1153" spans="1:8" x14ac:dyDescent="0.3">
      <c r="A1153" s="15"/>
      <c r="B1153" s="13"/>
      <c r="C1153" s="13"/>
      <c r="D1153" s="13"/>
      <c r="E1153" s="13"/>
      <c r="F1153" s="13"/>
      <c r="G1153" s="16" t="str">
        <f>IF($B1153="","",IFERROR(INDEX(Items!$C:$C,MATCH($B1153,Items!$A:$A,0))&amp;"",""))</f>
        <v/>
      </c>
      <c r="H1153" s="17" t="str">
        <f>IF(OR($B1153="",$D1153=""),"",ROUND(N($D1153)*IFERROR(INDEX(Items!$G:$G,MATCH($B1153,Items!$A:$A,0)),0),2))</f>
        <v/>
      </c>
    </row>
    <row r="1154" spans="1:8" x14ac:dyDescent="0.3">
      <c r="A1154" s="15"/>
      <c r="B1154" s="13"/>
      <c r="C1154" s="13"/>
      <c r="D1154" s="13"/>
      <c r="E1154" s="13"/>
      <c r="F1154" s="13"/>
      <c r="G1154" s="16" t="str">
        <f>IF($B1154="","",IFERROR(INDEX(Items!$C:$C,MATCH($B1154,Items!$A:$A,0))&amp;"",""))</f>
        <v/>
      </c>
      <c r="H1154" s="17" t="str">
        <f>IF(OR($B1154="",$D1154=""),"",ROUND(N($D1154)*IFERROR(INDEX(Items!$G:$G,MATCH($B1154,Items!$A:$A,0)),0),2))</f>
        <v/>
      </c>
    </row>
    <row r="1155" spans="1:8" x14ac:dyDescent="0.3">
      <c r="A1155" s="15"/>
      <c r="B1155" s="13"/>
      <c r="C1155" s="13"/>
      <c r="D1155" s="13"/>
      <c r="E1155" s="13"/>
      <c r="F1155" s="13"/>
      <c r="G1155" s="16" t="str">
        <f>IF($B1155="","",IFERROR(INDEX(Items!$C:$C,MATCH($B1155,Items!$A:$A,0))&amp;"",""))</f>
        <v/>
      </c>
      <c r="H1155" s="17" t="str">
        <f>IF(OR($B1155="",$D1155=""),"",ROUND(N($D1155)*IFERROR(INDEX(Items!$G:$G,MATCH($B1155,Items!$A:$A,0)),0),2))</f>
        <v/>
      </c>
    </row>
    <row r="1156" spans="1:8" x14ac:dyDescent="0.3">
      <c r="A1156" s="15"/>
      <c r="B1156" s="13"/>
      <c r="C1156" s="13"/>
      <c r="D1156" s="13"/>
      <c r="E1156" s="13"/>
      <c r="F1156" s="13"/>
      <c r="G1156" s="16" t="str">
        <f>IF($B1156="","",IFERROR(INDEX(Items!$C:$C,MATCH($B1156,Items!$A:$A,0))&amp;"",""))</f>
        <v/>
      </c>
      <c r="H1156" s="17" t="str">
        <f>IF(OR($B1156="",$D1156=""),"",ROUND(N($D1156)*IFERROR(INDEX(Items!$G:$G,MATCH($B1156,Items!$A:$A,0)),0),2))</f>
        <v/>
      </c>
    </row>
    <row r="1157" spans="1:8" x14ac:dyDescent="0.3">
      <c r="A1157" s="15"/>
      <c r="B1157" s="13"/>
      <c r="C1157" s="13"/>
      <c r="D1157" s="13"/>
      <c r="E1157" s="13"/>
      <c r="F1157" s="13"/>
      <c r="G1157" s="16" t="str">
        <f>IF($B1157="","",IFERROR(INDEX(Items!$C:$C,MATCH($B1157,Items!$A:$A,0))&amp;"",""))</f>
        <v/>
      </c>
      <c r="H1157" s="17" t="str">
        <f>IF(OR($B1157="",$D1157=""),"",ROUND(N($D1157)*IFERROR(INDEX(Items!$G:$G,MATCH($B1157,Items!$A:$A,0)),0),2))</f>
        <v/>
      </c>
    </row>
    <row r="1158" spans="1:8" x14ac:dyDescent="0.3">
      <c r="A1158" s="15"/>
      <c r="B1158" s="13"/>
      <c r="C1158" s="13"/>
      <c r="D1158" s="13"/>
      <c r="E1158" s="13"/>
      <c r="F1158" s="13"/>
      <c r="G1158" s="16" t="str">
        <f>IF($B1158="","",IFERROR(INDEX(Items!$C:$C,MATCH($B1158,Items!$A:$A,0))&amp;"",""))</f>
        <v/>
      </c>
      <c r="H1158" s="17" t="str">
        <f>IF(OR($B1158="",$D1158=""),"",ROUND(N($D1158)*IFERROR(INDEX(Items!$G:$G,MATCH($B1158,Items!$A:$A,0)),0),2))</f>
        <v/>
      </c>
    </row>
    <row r="1159" spans="1:8" x14ac:dyDescent="0.3">
      <c r="A1159" s="15"/>
      <c r="B1159" s="13"/>
      <c r="C1159" s="13"/>
      <c r="D1159" s="13"/>
      <c r="E1159" s="13"/>
      <c r="F1159" s="13"/>
      <c r="G1159" s="16" t="str">
        <f>IF($B1159="","",IFERROR(INDEX(Items!$C:$C,MATCH($B1159,Items!$A:$A,0))&amp;"",""))</f>
        <v/>
      </c>
      <c r="H1159" s="17" t="str">
        <f>IF(OR($B1159="",$D1159=""),"",ROUND(N($D1159)*IFERROR(INDEX(Items!$G:$G,MATCH($B1159,Items!$A:$A,0)),0),2))</f>
        <v/>
      </c>
    </row>
    <row r="1160" spans="1:8" x14ac:dyDescent="0.3">
      <c r="A1160" s="15"/>
      <c r="B1160" s="13"/>
      <c r="C1160" s="13"/>
      <c r="D1160" s="13"/>
      <c r="E1160" s="13"/>
      <c r="F1160" s="13"/>
      <c r="G1160" s="16" t="str">
        <f>IF($B1160="","",IFERROR(INDEX(Items!$C:$C,MATCH($B1160,Items!$A:$A,0))&amp;"",""))</f>
        <v/>
      </c>
      <c r="H1160" s="17" t="str">
        <f>IF(OR($B1160="",$D1160=""),"",ROUND(N($D1160)*IFERROR(INDEX(Items!$G:$G,MATCH($B1160,Items!$A:$A,0)),0),2))</f>
        <v/>
      </c>
    </row>
    <row r="1161" spans="1:8" x14ac:dyDescent="0.3">
      <c r="A1161" s="15"/>
      <c r="B1161" s="13"/>
      <c r="C1161" s="13"/>
      <c r="D1161" s="13"/>
      <c r="E1161" s="13"/>
      <c r="F1161" s="13"/>
      <c r="G1161" s="16" t="str">
        <f>IF($B1161="","",IFERROR(INDEX(Items!$C:$C,MATCH($B1161,Items!$A:$A,0))&amp;"",""))</f>
        <v/>
      </c>
      <c r="H1161" s="17" t="str">
        <f>IF(OR($B1161="",$D1161=""),"",ROUND(N($D1161)*IFERROR(INDEX(Items!$G:$G,MATCH($B1161,Items!$A:$A,0)),0),2))</f>
        <v/>
      </c>
    </row>
    <row r="1162" spans="1:8" x14ac:dyDescent="0.3">
      <c r="A1162" s="15"/>
      <c r="B1162" s="13"/>
      <c r="C1162" s="13"/>
      <c r="D1162" s="13"/>
      <c r="E1162" s="13"/>
      <c r="F1162" s="13"/>
      <c r="G1162" s="16" t="str">
        <f>IF($B1162="","",IFERROR(INDEX(Items!$C:$C,MATCH($B1162,Items!$A:$A,0))&amp;"",""))</f>
        <v/>
      </c>
      <c r="H1162" s="17" t="str">
        <f>IF(OR($B1162="",$D1162=""),"",ROUND(N($D1162)*IFERROR(INDEX(Items!$G:$G,MATCH($B1162,Items!$A:$A,0)),0),2))</f>
        <v/>
      </c>
    </row>
    <row r="1163" spans="1:8" x14ac:dyDescent="0.3">
      <c r="A1163" s="15"/>
      <c r="B1163" s="13"/>
      <c r="C1163" s="13"/>
      <c r="D1163" s="13"/>
      <c r="E1163" s="13"/>
      <c r="F1163" s="13"/>
      <c r="G1163" s="16" t="str">
        <f>IF($B1163="","",IFERROR(INDEX(Items!$C:$C,MATCH($B1163,Items!$A:$A,0))&amp;"",""))</f>
        <v/>
      </c>
      <c r="H1163" s="17" t="str">
        <f>IF(OR($B1163="",$D1163=""),"",ROUND(N($D1163)*IFERROR(INDEX(Items!$G:$G,MATCH($B1163,Items!$A:$A,0)),0),2))</f>
        <v/>
      </c>
    </row>
    <row r="1164" spans="1:8" x14ac:dyDescent="0.3">
      <c r="A1164" s="15"/>
      <c r="B1164" s="13"/>
      <c r="C1164" s="13"/>
      <c r="D1164" s="13"/>
      <c r="E1164" s="13"/>
      <c r="F1164" s="13"/>
      <c r="G1164" s="16" t="str">
        <f>IF($B1164="","",IFERROR(INDEX(Items!$C:$C,MATCH($B1164,Items!$A:$A,0))&amp;"",""))</f>
        <v/>
      </c>
      <c r="H1164" s="17" t="str">
        <f>IF(OR($B1164="",$D1164=""),"",ROUND(N($D1164)*IFERROR(INDEX(Items!$G:$G,MATCH($B1164,Items!$A:$A,0)),0),2))</f>
        <v/>
      </c>
    </row>
    <row r="1165" spans="1:8" x14ac:dyDescent="0.3">
      <c r="A1165" s="15"/>
      <c r="B1165" s="13"/>
      <c r="C1165" s="13"/>
      <c r="D1165" s="13"/>
      <c r="E1165" s="13"/>
      <c r="F1165" s="13"/>
      <c r="G1165" s="16" t="str">
        <f>IF($B1165="","",IFERROR(INDEX(Items!$C:$C,MATCH($B1165,Items!$A:$A,0))&amp;"",""))</f>
        <v/>
      </c>
      <c r="H1165" s="17" t="str">
        <f>IF(OR($B1165="",$D1165=""),"",ROUND(N($D1165)*IFERROR(INDEX(Items!$G:$G,MATCH($B1165,Items!$A:$A,0)),0),2))</f>
        <v/>
      </c>
    </row>
    <row r="1166" spans="1:8" x14ac:dyDescent="0.3">
      <c r="A1166" s="15"/>
      <c r="B1166" s="13"/>
      <c r="C1166" s="13"/>
      <c r="D1166" s="13"/>
      <c r="E1166" s="13"/>
      <c r="F1166" s="13"/>
      <c r="G1166" s="16" t="str">
        <f>IF($B1166="","",IFERROR(INDEX(Items!$C:$C,MATCH($B1166,Items!$A:$A,0))&amp;"",""))</f>
        <v/>
      </c>
      <c r="H1166" s="17" t="str">
        <f>IF(OR($B1166="",$D1166=""),"",ROUND(N($D1166)*IFERROR(INDEX(Items!$G:$G,MATCH($B1166,Items!$A:$A,0)),0),2))</f>
        <v/>
      </c>
    </row>
    <row r="1167" spans="1:8" x14ac:dyDescent="0.3">
      <c r="A1167" s="15"/>
      <c r="B1167" s="13"/>
      <c r="C1167" s="13"/>
      <c r="D1167" s="13"/>
      <c r="E1167" s="13"/>
      <c r="F1167" s="13"/>
      <c r="G1167" s="16" t="str">
        <f>IF($B1167="","",IFERROR(INDEX(Items!$C:$C,MATCH($B1167,Items!$A:$A,0))&amp;"",""))</f>
        <v/>
      </c>
      <c r="H1167" s="17" t="str">
        <f>IF(OR($B1167="",$D1167=""),"",ROUND(N($D1167)*IFERROR(INDEX(Items!$G:$G,MATCH($B1167,Items!$A:$A,0)),0),2))</f>
        <v/>
      </c>
    </row>
    <row r="1168" spans="1:8" x14ac:dyDescent="0.3">
      <c r="A1168" s="15"/>
      <c r="B1168" s="13"/>
      <c r="C1168" s="13"/>
      <c r="D1168" s="13"/>
      <c r="E1168" s="13"/>
      <c r="F1168" s="13"/>
      <c r="G1168" s="16" t="str">
        <f>IF($B1168="","",IFERROR(INDEX(Items!$C:$C,MATCH($B1168,Items!$A:$A,0))&amp;"",""))</f>
        <v/>
      </c>
      <c r="H1168" s="17" t="str">
        <f>IF(OR($B1168="",$D1168=""),"",ROUND(N($D1168)*IFERROR(INDEX(Items!$G:$G,MATCH($B1168,Items!$A:$A,0)),0),2))</f>
        <v/>
      </c>
    </row>
    <row r="1169" spans="1:8" x14ac:dyDescent="0.3">
      <c r="A1169" s="15"/>
      <c r="B1169" s="13"/>
      <c r="C1169" s="13"/>
      <c r="D1169" s="13"/>
      <c r="E1169" s="13"/>
      <c r="F1169" s="13"/>
      <c r="G1169" s="16" t="str">
        <f>IF($B1169="","",IFERROR(INDEX(Items!$C:$C,MATCH($B1169,Items!$A:$A,0))&amp;"",""))</f>
        <v/>
      </c>
      <c r="H1169" s="17" t="str">
        <f>IF(OR($B1169="",$D1169=""),"",ROUND(N($D1169)*IFERROR(INDEX(Items!$G:$G,MATCH($B1169,Items!$A:$A,0)),0),2))</f>
        <v/>
      </c>
    </row>
    <row r="1170" spans="1:8" x14ac:dyDescent="0.3">
      <c r="A1170" s="15"/>
      <c r="B1170" s="13"/>
      <c r="C1170" s="13"/>
      <c r="D1170" s="13"/>
      <c r="E1170" s="13"/>
      <c r="F1170" s="13"/>
      <c r="G1170" s="16" t="str">
        <f>IF($B1170="","",IFERROR(INDEX(Items!$C:$C,MATCH($B1170,Items!$A:$A,0))&amp;"",""))</f>
        <v/>
      </c>
      <c r="H1170" s="17" t="str">
        <f>IF(OR($B1170="",$D1170=""),"",ROUND(N($D1170)*IFERROR(INDEX(Items!$G:$G,MATCH($B1170,Items!$A:$A,0)),0),2))</f>
        <v/>
      </c>
    </row>
    <row r="1171" spans="1:8" x14ac:dyDescent="0.3">
      <c r="A1171" s="15"/>
      <c r="B1171" s="13"/>
      <c r="C1171" s="13"/>
      <c r="D1171" s="13"/>
      <c r="E1171" s="13"/>
      <c r="F1171" s="13"/>
      <c r="G1171" s="16" t="str">
        <f>IF($B1171="","",IFERROR(INDEX(Items!$C:$C,MATCH($B1171,Items!$A:$A,0))&amp;"",""))</f>
        <v/>
      </c>
      <c r="H1171" s="17" t="str">
        <f>IF(OR($B1171="",$D1171=""),"",ROUND(N($D1171)*IFERROR(INDEX(Items!$G:$G,MATCH($B1171,Items!$A:$A,0)),0),2))</f>
        <v/>
      </c>
    </row>
    <row r="1172" spans="1:8" x14ac:dyDescent="0.3">
      <c r="A1172" s="15"/>
      <c r="B1172" s="13"/>
      <c r="C1172" s="13"/>
      <c r="D1172" s="13"/>
      <c r="E1172" s="13"/>
      <c r="F1172" s="13"/>
      <c r="G1172" s="16" t="str">
        <f>IF($B1172="","",IFERROR(INDEX(Items!$C:$C,MATCH($B1172,Items!$A:$A,0))&amp;"",""))</f>
        <v/>
      </c>
      <c r="H1172" s="17" t="str">
        <f>IF(OR($B1172="",$D1172=""),"",ROUND(N($D1172)*IFERROR(INDEX(Items!$G:$G,MATCH($B1172,Items!$A:$A,0)),0),2))</f>
        <v/>
      </c>
    </row>
    <row r="1173" spans="1:8" x14ac:dyDescent="0.3">
      <c r="A1173" s="15"/>
      <c r="B1173" s="13"/>
      <c r="C1173" s="13"/>
      <c r="D1173" s="13"/>
      <c r="E1173" s="13"/>
      <c r="F1173" s="13"/>
      <c r="G1173" s="16" t="str">
        <f>IF($B1173="","",IFERROR(INDEX(Items!$C:$C,MATCH($B1173,Items!$A:$A,0))&amp;"",""))</f>
        <v/>
      </c>
      <c r="H1173" s="17" t="str">
        <f>IF(OR($B1173="",$D1173=""),"",ROUND(N($D1173)*IFERROR(INDEX(Items!$G:$G,MATCH($B1173,Items!$A:$A,0)),0),2))</f>
        <v/>
      </c>
    </row>
    <row r="1174" spans="1:8" x14ac:dyDescent="0.3">
      <c r="A1174" s="15"/>
      <c r="B1174" s="13"/>
      <c r="C1174" s="13"/>
      <c r="D1174" s="13"/>
      <c r="E1174" s="13"/>
      <c r="F1174" s="13"/>
      <c r="G1174" s="16" t="str">
        <f>IF($B1174="","",IFERROR(INDEX(Items!$C:$C,MATCH($B1174,Items!$A:$A,0))&amp;"",""))</f>
        <v/>
      </c>
      <c r="H1174" s="17" t="str">
        <f>IF(OR($B1174="",$D1174=""),"",ROUND(N($D1174)*IFERROR(INDEX(Items!$G:$G,MATCH($B1174,Items!$A:$A,0)),0),2))</f>
        <v/>
      </c>
    </row>
    <row r="1175" spans="1:8" x14ac:dyDescent="0.3">
      <c r="A1175" s="15"/>
      <c r="B1175" s="13"/>
      <c r="C1175" s="13"/>
      <c r="D1175" s="13"/>
      <c r="E1175" s="13"/>
      <c r="F1175" s="13"/>
      <c r="G1175" s="16" t="str">
        <f>IF($B1175="","",IFERROR(INDEX(Items!$C:$C,MATCH($B1175,Items!$A:$A,0))&amp;"",""))</f>
        <v/>
      </c>
      <c r="H1175" s="17" t="str">
        <f>IF(OR($B1175="",$D1175=""),"",ROUND(N($D1175)*IFERROR(INDEX(Items!$G:$G,MATCH($B1175,Items!$A:$A,0)),0),2))</f>
        <v/>
      </c>
    </row>
    <row r="1176" spans="1:8" x14ac:dyDescent="0.3">
      <c r="A1176" s="15"/>
      <c r="B1176" s="13"/>
      <c r="C1176" s="13"/>
      <c r="D1176" s="13"/>
      <c r="E1176" s="13"/>
      <c r="F1176" s="13"/>
      <c r="G1176" s="16" t="str">
        <f>IF($B1176="","",IFERROR(INDEX(Items!$C:$C,MATCH($B1176,Items!$A:$A,0))&amp;"",""))</f>
        <v/>
      </c>
      <c r="H1176" s="17" t="str">
        <f>IF(OR($B1176="",$D1176=""),"",ROUND(N($D1176)*IFERROR(INDEX(Items!$G:$G,MATCH($B1176,Items!$A:$A,0)),0),2))</f>
        <v/>
      </c>
    </row>
    <row r="1177" spans="1:8" x14ac:dyDescent="0.3">
      <c r="A1177" s="15"/>
      <c r="B1177" s="13"/>
      <c r="C1177" s="13"/>
      <c r="D1177" s="13"/>
      <c r="E1177" s="13"/>
      <c r="F1177" s="13"/>
      <c r="G1177" s="16" t="str">
        <f>IF($B1177="","",IFERROR(INDEX(Items!$C:$C,MATCH($B1177,Items!$A:$A,0))&amp;"",""))</f>
        <v/>
      </c>
      <c r="H1177" s="17" t="str">
        <f>IF(OR($B1177="",$D1177=""),"",ROUND(N($D1177)*IFERROR(INDEX(Items!$G:$G,MATCH($B1177,Items!$A:$A,0)),0),2))</f>
        <v/>
      </c>
    </row>
    <row r="1178" spans="1:8" x14ac:dyDescent="0.3">
      <c r="A1178" s="15"/>
      <c r="B1178" s="13"/>
      <c r="C1178" s="13"/>
      <c r="D1178" s="13"/>
      <c r="E1178" s="13"/>
      <c r="F1178" s="13"/>
      <c r="G1178" s="16" t="str">
        <f>IF($B1178="","",IFERROR(INDEX(Items!$C:$C,MATCH($B1178,Items!$A:$A,0))&amp;"",""))</f>
        <v/>
      </c>
      <c r="H1178" s="17" t="str">
        <f>IF(OR($B1178="",$D1178=""),"",ROUND(N($D1178)*IFERROR(INDEX(Items!$G:$G,MATCH($B1178,Items!$A:$A,0)),0),2))</f>
        <v/>
      </c>
    </row>
    <row r="1179" spans="1:8" x14ac:dyDescent="0.3">
      <c r="A1179" s="15"/>
      <c r="B1179" s="13"/>
      <c r="C1179" s="13"/>
      <c r="D1179" s="13"/>
      <c r="E1179" s="13"/>
      <c r="F1179" s="13"/>
      <c r="G1179" s="16" t="str">
        <f>IF($B1179="","",IFERROR(INDEX(Items!$C:$C,MATCH($B1179,Items!$A:$A,0))&amp;"",""))</f>
        <v/>
      </c>
      <c r="H1179" s="17" t="str">
        <f>IF(OR($B1179="",$D1179=""),"",ROUND(N($D1179)*IFERROR(INDEX(Items!$G:$G,MATCH($B1179,Items!$A:$A,0)),0),2))</f>
        <v/>
      </c>
    </row>
    <row r="1180" spans="1:8" x14ac:dyDescent="0.3">
      <c r="A1180" s="15"/>
      <c r="B1180" s="13"/>
      <c r="C1180" s="13"/>
      <c r="D1180" s="13"/>
      <c r="E1180" s="13"/>
      <c r="F1180" s="13"/>
      <c r="G1180" s="16" t="str">
        <f>IF($B1180="","",IFERROR(INDEX(Items!$C:$C,MATCH($B1180,Items!$A:$A,0))&amp;"",""))</f>
        <v/>
      </c>
      <c r="H1180" s="17" t="str">
        <f>IF(OR($B1180="",$D1180=""),"",ROUND(N($D1180)*IFERROR(INDEX(Items!$G:$G,MATCH($B1180,Items!$A:$A,0)),0),2))</f>
        <v/>
      </c>
    </row>
    <row r="1181" spans="1:8" x14ac:dyDescent="0.3">
      <c r="A1181" s="15"/>
      <c r="B1181" s="13"/>
      <c r="C1181" s="13"/>
      <c r="D1181" s="13"/>
      <c r="E1181" s="13"/>
      <c r="F1181" s="13"/>
      <c r="G1181" s="16" t="str">
        <f>IF($B1181="","",IFERROR(INDEX(Items!$C:$C,MATCH($B1181,Items!$A:$A,0))&amp;"",""))</f>
        <v/>
      </c>
      <c r="H1181" s="17" t="str">
        <f>IF(OR($B1181="",$D1181=""),"",ROUND(N($D1181)*IFERROR(INDEX(Items!$G:$G,MATCH($B1181,Items!$A:$A,0)),0),2))</f>
        <v/>
      </c>
    </row>
    <row r="1182" spans="1:8" x14ac:dyDescent="0.3">
      <c r="A1182" s="15"/>
      <c r="B1182" s="13"/>
      <c r="C1182" s="13"/>
      <c r="D1182" s="13"/>
      <c r="E1182" s="13"/>
      <c r="F1182" s="13"/>
      <c r="G1182" s="16" t="str">
        <f>IF($B1182="","",IFERROR(INDEX(Items!$C:$C,MATCH($B1182,Items!$A:$A,0))&amp;"",""))</f>
        <v/>
      </c>
      <c r="H1182" s="17" t="str">
        <f>IF(OR($B1182="",$D1182=""),"",ROUND(N($D1182)*IFERROR(INDEX(Items!$G:$G,MATCH($B1182,Items!$A:$A,0)),0),2))</f>
        <v/>
      </c>
    </row>
    <row r="1183" spans="1:8" x14ac:dyDescent="0.3">
      <c r="A1183" s="15"/>
      <c r="B1183" s="13"/>
      <c r="C1183" s="13"/>
      <c r="D1183" s="13"/>
      <c r="E1183" s="13"/>
      <c r="F1183" s="13"/>
      <c r="G1183" s="16" t="str">
        <f>IF($B1183="","",IFERROR(INDEX(Items!$C:$C,MATCH($B1183,Items!$A:$A,0))&amp;"",""))</f>
        <v/>
      </c>
      <c r="H1183" s="17" t="str">
        <f>IF(OR($B1183="",$D1183=""),"",ROUND(N($D1183)*IFERROR(INDEX(Items!$G:$G,MATCH($B1183,Items!$A:$A,0)),0),2))</f>
        <v/>
      </c>
    </row>
    <row r="1184" spans="1:8" x14ac:dyDescent="0.3">
      <c r="A1184" s="15"/>
      <c r="B1184" s="13"/>
      <c r="C1184" s="13"/>
      <c r="D1184" s="13"/>
      <c r="E1184" s="13"/>
      <c r="F1184" s="13"/>
      <c r="G1184" s="16" t="str">
        <f>IF($B1184="","",IFERROR(INDEX(Items!$C:$C,MATCH($B1184,Items!$A:$A,0))&amp;"",""))</f>
        <v/>
      </c>
      <c r="H1184" s="17" t="str">
        <f>IF(OR($B1184="",$D1184=""),"",ROUND(N($D1184)*IFERROR(INDEX(Items!$G:$G,MATCH($B1184,Items!$A:$A,0)),0),2))</f>
        <v/>
      </c>
    </row>
    <row r="1185" spans="1:8" x14ac:dyDescent="0.3">
      <c r="A1185" s="15"/>
      <c r="B1185" s="13"/>
      <c r="C1185" s="13"/>
      <c r="D1185" s="13"/>
      <c r="E1185" s="13"/>
      <c r="F1185" s="13"/>
      <c r="G1185" s="16" t="str">
        <f>IF($B1185="","",IFERROR(INDEX(Items!$C:$C,MATCH($B1185,Items!$A:$A,0))&amp;"",""))</f>
        <v/>
      </c>
      <c r="H1185" s="17" t="str">
        <f>IF(OR($B1185="",$D1185=""),"",ROUND(N($D1185)*IFERROR(INDEX(Items!$G:$G,MATCH($B1185,Items!$A:$A,0)),0),2))</f>
        <v/>
      </c>
    </row>
    <row r="1186" spans="1:8" x14ac:dyDescent="0.3">
      <c r="A1186" s="15"/>
      <c r="B1186" s="13"/>
      <c r="C1186" s="13"/>
      <c r="D1186" s="13"/>
      <c r="E1186" s="13"/>
      <c r="F1186" s="13"/>
      <c r="G1186" s="16" t="str">
        <f>IF($B1186="","",IFERROR(INDEX(Items!$C:$C,MATCH($B1186,Items!$A:$A,0))&amp;"",""))</f>
        <v/>
      </c>
      <c r="H1186" s="17" t="str">
        <f>IF(OR($B1186="",$D1186=""),"",ROUND(N($D1186)*IFERROR(INDEX(Items!$G:$G,MATCH($B1186,Items!$A:$A,0)),0),2))</f>
        <v/>
      </c>
    </row>
    <row r="1187" spans="1:8" x14ac:dyDescent="0.3">
      <c r="A1187" s="15"/>
      <c r="B1187" s="13"/>
      <c r="C1187" s="13"/>
      <c r="D1187" s="13"/>
      <c r="E1187" s="13"/>
      <c r="F1187" s="13"/>
      <c r="G1187" s="16" t="str">
        <f>IF($B1187="","",IFERROR(INDEX(Items!$C:$C,MATCH($B1187,Items!$A:$A,0))&amp;"",""))</f>
        <v/>
      </c>
      <c r="H1187" s="17" t="str">
        <f>IF(OR($B1187="",$D1187=""),"",ROUND(N($D1187)*IFERROR(INDEX(Items!$G:$G,MATCH($B1187,Items!$A:$A,0)),0),2))</f>
        <v/>
      </c>
    </row>
    <row r="1188" spans="1:8" x14ac:dyDescent="0.3">
      <c r="A1188" s="15"/>
      <c r="B1188" s="13"/>
      <c r="C1188" s="13"/>
      <c r="D1188" s="13"/>
      <c r="E1188" s="13"/>
      <c r="F1188" s="13"/>
      <c r="G1188" s="16" t="str">
        <f>IF($B1188="","",IFERROR(INDEX(Items!$C:$C,MATCH($B1188,Items!$A:$A,0))&amp;"",""))</f>
        <v/>
      </c>
      <c r="H1188" s="17" t="str">
        <f>IF(OR($B1188="",$D1188=""),"",ROUND(N($D1188)*IFERROR(INDEX(Items!$G:$G,MATCH($B1188,Items!$A:$A,0)),0),2))</f>
        <v/>
      </c>
    </row>
    <row r="1189" spans="1:8" x14ac:dyDescent="0.3">
      <c r="A1189" s="15"/>
      <c r="B1189" s="13"/>
      <c r="C1189" s="13"/>
      <c r="D1189" s="13"/>
      <c r="E1189" s="13"/>
      <c r="F1189" s="13"/>
      <c r="G1189" s="16" t="str">
        <f>IF($B1189="","",IFERROR(INDEX(Items!$C:$C,MATCH($B1189,Items!$A:$A,0))&amp;"",""))</f>
        <v/>
      </c>
      <c r="H1189" s="17" t="str">
        <f>IF(OR($B1189="",$D1189=""),"",ROUND(N($D1189)*IFERROR(INDEX(Items!$G:$G,MATCH($B1189,Items!$A:$A,0)),0),2))</f>
        <v/>
      </c>
    </row>
    <row r="1190" spans="1:8" x14ac:dyDescent="0.3">
      <c r="A1190" s="15"/>
      <c r="B1190" s="13"/>
      <c r="C1190" s="13"/>
      <c r="D1190" s="13"/>
      <c r="E1190" s="13"/>
      <c r="F1190" s="13"/>
      <c r="G1190" s="16" t="str">
        <f>IF($B1190="","",IFERROR(INDEX(Items!$C:$C,MATCH($B1190,Items!$A:$A,0))&amp;"",""))</f>
        <v/>
      </c>
      <c r="H1190" s="17" t="str">
        <f>IF(OR($B1190="",$D1190=""),"",ROUND(N($D1190)*IFERROR(INDEX(Items!$G:$G,MATCH($B1190,Items!$A:$A,0)),0),2))</f>
        <v/>
      </c>
    </row>
    <row r="1191" spans="1:8" x14ac:dyDescent="0.3">
      <c r="A1191" s="15"/>
      <c r="B1191" s="13"/>
      <c r="C1191" s="13"/>
      <c r="D1191" s="13"/>
      <c r="E1191" s="13"/>
      <c r="F1191" s="13"/>
      <c r="G1191" s="16" t="str">
        <f>IF($B1191="","",IFERROR(INDEX(Items!$C:$C,MATCH($B1191,Items!$A:$A,0))&amp;"",""))</f>
        <v/>
      </c>
      <c r="H1191" s="17" t="str">
        <f>IF(OR($B1191="",$D1191=""),"",ROUND(N($D1191)*IFERROR(INDEX(Items!$G:$G,MATCH($B1191,Items!$A:$A,0)),0),2))</f>
        <v/>
      </c>
    </row>
    <row r="1192" spans="1:8" x14ac:dyDescent="0.3">
      <c r="A1192" s="15"/>
      <c r="B1192" s="13"/>
      <c r="C1192" s="13"/>
      <c r="D1192" s="13"/>
      <c r="E1192" s="13"/>
      <c r="F1192" s="13"/>
      <c r="G1192" s="16" t="str">
        <f>IF($B1192="","",IFERROR(INDEX(Items!$C:$C,MATCH($B1192,Items!$A:$A,0))&amp;"",""))</f>
        <v/>
      </c>
      <c r="H1192" s="17" t="str">
        <f>IF(OR($B1192="",$D1192=""),"",ROUND(N($D1192)*IFERROR(INDEX(Items!$G:$G,MATCH($B1192,Items!$A:$A,0)),0),2))</f>
        <v/>
      </c>
    </row>
    <row r="1193" spans="1:8" x14ac:dyDescent="0.3">
      <c r="A1193" s="15"/>
      <c r="B1193" s="13"/>
      <c r="C1193" s="13"/>
      <c r="D1193" s="13"/>
      <c r="E1193" s="13"/>
      <c r="F1193" s="13"/>
      <c r="G1193" s="16" t="str">
        <f>IF($B1193="","",IFERROR(INDEX(Items!$C:$C,MATCH($B1193,Items!$A:$A,0))&amp;"",""))</f>
        <v/>
      </c>
      <c r="H1193" s="17" t="str">
        <f>IF(OR($B1193="",$D1193=""),"",ROUND(N($D1193)*IFERROR(INDEX(Items!$G:$G,MATCH($B1193,Items!$A:$A,0)),0),2))</f>
        <v/>
      </c>
    </row>
    <row r="1194" spans="1:8" x14ac:dyDescent="0.3">
      <c r="A1194" s="15"/>
      <c r="B1194" s="13"/>
      <c r="C1194" s="13"/>
      <c r="D1194" s="13"/>
      <c r="E1194" s="13"/>
      <c r="F1194" s="13"/>
      <c r="G1194" s="16" t="str">
        <f>IF($B1194="","",IFERROR(INDEX(Items!$C:$C,MATCH($B1194,Items!$A:$A,0))&amp;"",""))</f>
        <v/>
      </c>
      <c r="H1194" s="17" t="str">
        <f>IF(OR($B1194="",$D1194=""),"",ROUND(N($D1194)*IFERROR(INDEX(Items!$G:$G,MATCH($B1194,Items!$A:$A,0)),0),2))</f>
        <v/>
      </c>
    </row>
    <row r="1195" spans="1:8" x14ac:dyDescent="0.3">
      <c r="A1195" s="15"/>
      <c r="B1195" s="13"/>
      <c r="C1195" s="13"/>
      <c r="D1195" s="13"/>
      <c r="E1195" s="13"/>
      <c r="F1195" s="13"/>
      <c r="G1195" s="16" t="str">
        <f>IF($B1195="","",IFERROR(INDEX(Items!$C:$C,MATCH($B1195,Items!$A:$A,0))&amp;"",""))</f>
        <v/>
      </c>
      <c r="H1195" s="17" t="str">
        <f>IF(OR($B1195="",$D1195=""),"",ROUND(N($D1195)*IFERROR(INDEX(Items!$G:$G,MATCH($B1195,Items!$A:$A,0)),0),2))</f>
        <v/>
      </c>
    </row>
    <row r="1196" spans="1:8" x14ac:dyDescent="0.3">
      <c r="A1196" s="15"/>
      <c r="B1196" s="13"/>
      <c r="C1196" s="13"/>
      <c r="D1196" s="13"/>
      <c r="E1196" s="13"/>
      <c r="F1196" s="13"/>
      <c r="G1196" s="16" t="str">
        <f>IF($B1196="","",IFERROR(INDEX(Items!$C:$C,MATCH($B1196,Items!$A:$A,0))&amp;"",""))</f>
        <v/>
      </c>
      <c r="H1196" s="17" t="str">
        <f>IF(OR($B1196="",$D1196=""),"",ROUND(N($D1196)*IFERROR(INDEX(Items!$G:$G,MATCH($B1196,Items!$A:$A,0)),0),2))</f>
        <v/>
      </c>
    </row>
    <row r="1197" spans="1:8" x14ac:dyDescent="0.3">
      <c r="A1197" s="15"/>
      <c r="B1197" s="13"/>
      <c r="C1197" s="13"/>
      <c r="D1197" s="13"/>
      <c r="E1197" s="13"/>
      <c r="F1197" s="13"/>
      <c r="G1197" s="16" t="str">
        <f>IF($B1197="","",IFERROR(INDEX(Items!$C:$C,MATCH($B1197,Items!$A:$A,0))&amp;"",""))</f>
        <v/>
      </c>
      <c r="H1197" s="17" t="str">
        <f>IF(OR($B1197="",$D1197=""),"",ROUND(N($D1197)*IFERROR(INDEX(Items!$G:$G,MATCH($B1197,Items!$A:$A,0)),0),2))</f>
        <v/>
      </c>
    </row>
    <row r="1198" spans="1:8" x14ac:dyDescent="0.3">
      <c r="A1198" s="15"/>
      <c r="B1198" s="13"/>
      <c r="C1198" s="13"/>
      <c r="D1198" s="13"/>
      <c r="E1198" s="13"/>
      <c r="F1198" s="13"/>
      <c r="G1198" s="16" t="str">
        <f>IF($B1198="","",IFERROR(INDEX(Items!$C:$C,MATCH($B1198,Items!$A:$A,0))&amp;"",""))</f>
        <v/>
      </c>
      <c r="H1198" s="17" t="str">
        <f>IF(OR($B1198="",$D1198=""),"",ROUND(N($D1198)*IFERROR(INDEX(Items!$G:$G,MATCH($B1198,Items!$A:$A,0)),0),2))</f>
        <v/>
      </c>
    </row>
    <row r="1199" spans="1:8" x14ac:dyDescent="0.3">
      <c r="A1199" s="15"/>
      <c r="B1199" s="13"/>
      <c r="C1199" s="13"/>
      <c r="D1199" s="13"/>
      <c r="E1199" s="13"/>
      <c r="F1199" s="13"/>
      <c r="G1199" s="16" t="str">
        <f>IF($B1199="","",IFERROR(INDEX(Items!$C:$C,MATCH($B1199,Items!$A:$A,0))&amp;"",""))</f>
        <v/>
      </c>
      <c r="H1199" s="17" t="str">
        <f>IF(OR($B1199="",$D1199=""),"",ROUND(N($D1199)*IFERROR(INDEX(Items!$G:$G,MATCH($B1199,Items!$A:$A,0)),0),2))</f>
        <v/>
      </c>
    </row>
    <row r="1200" spans="1:8" x14ac:dyDescent="0.3">
      <c r="A1200" s="15"/>
      <c r="B1200" s="13"/>
      <c r="C1200" s="13"/>
      <c r="D1200" s="13"/>
      <c r="E1200" s="13"/>
      <c r="F1200" s="13"/>
      <c r="G1200" s="16" t="str">
        <f>IF($B1200="","",IFERROR(INDEX(Items!$C:$C,MATCH($B1200,Items!$A:$A,0))&amp;"",""))</f>
        <v/>
      </c>
      <c r="H1200" s="17" t="str">
        <f>IF(OR($B1200="",$D1200=""),"",ROUND(N($D1200)*IFERROR(INDEX(Items!$G:$G,MATCH($B1200,Items!$A:$A,0)),0),2))</f>
        <v/>
      </c>
    </row>
    <row r="1201" spans="1:8" x14ac:dyDescent="0.3">
      <c r="A1201" s="15"/>
      <c r="B1201" s="13"/>
      <c r="C1201" s="13"/>
      <c r="D1201" s="13"/>
      <c r="E1201" s="13"/>
      <c r="F1201" s="13"/>
      <c r="G1201" s="16" t="str">
        <f>IF($B1201="","",IFERROR(INDEX(Items!$C:$C,MATCH($B1201,Items!$A:$A,0))&amp;"",""))</f>
        <v/>
      </c>
      <c r="H1201" s="17" t="str">
        <f>IF(OR($B1201="",$D1201=""),"",ROUND(N($D1201)*IFERROR(INDEX(Items!$G:$G,MATCH($B1201,Items!$A:$A,0)),0),2))</f>
        <v/>
      </c>
    </row>
    <row r="1202" spans="1:8" x14ac:dyDescent="0.3">
      <c r="A1202" s="15"/>
      <c r="B1202" s="13"/>
      <c r="C1202" s="13"/>
      <c r="D1202" s="13"/>
      <c r="E1202" s="13"/>
      <c r="F1202" s="13"/>
      <c r="G1202" s="16" t="str">
        <f>IF($B1202="","",IFERROR(INDEX(Items!$C:$C,MATCH($B1202,Items!$A:$A,0))&amp;"",""))</f>
        <v/>
      </c>
      <c r="H1202" s="17" t="str">
        <f>IF(OR($B1202="",$D1202=""),"",ROUND(N($D1202)*IFERROR(INDEX(Items!$G:$G,MATCH($B1202,Items!$A:$A,0)),0),2))</f>
        <v/>
      </c>
    </row>
    <row r="1203" spans="1:8" x14ac:dyDescent="0.3">
      <c r="A1203" s="15"/>
      <c r="B1203" s="13"/>
      <c r="C1203" s="13"/>
      <c r="D1203" s="13"/>
      <c r="E1203" s="13"/>
      <c r="F1203" s="13"/>
      <c r="G1203" s="16" t="str">
        <f>IF($B1203="","",IFERROR(INDEX(Items!$C:$C,MATCH($B1203,Items!$A:$A,0))&amp;"",""))</f>
        <v/>
      </c>
      <c r="H1203" s="17" t="str">
        <f>IF(OR($B1203="",$D1203=""),"",ROUND(N($D1203)*IFERROR(INDEX(Items!$G:$G,MATCH($B1203,Items!$A:$A,0)),0),2))</f>
        <v/>
      </c>
    </row>
    <row r="1204" spans="1:8" x14ac:dyDescent="0.3">
      <c r="A1204" s="15"/>
      <c r="B1204" s="13"/>
      <c r="C1204" s="13"/>
      <c r="D1204" s="13"/>
      <c r="E1204" s="13"/>
      <c r="F1204" s="13"/>
      <c r="G1204" s="16" t="str">
        <f>IF($B1204="","",IFERROR(INDEX(Items!$C:$C,MATCH($B1204,Items!$A:$A,0))&amp;"",""))</f>
        <v/>
      </c>
      <c r="H1204" s="17" t="str">
        <f>IF(OR($B1204="",$D1204=""),"",ROUND(N($D1204)*IFERROR(INDEX(Items!$G:$G,MATCH($B1204,Items!$A:$A,0)),0),2))</f>
        <v/>
      </c>
    </row>
    <row r="1205" spans="1:8" x14ac:dyDescent="0.3">
      <c r="A1205" s="15"/>
      <c r="B1205" s="13"/>
      <c r="C1205" s="13"/>
      <c r="D1205" s="13"/>
      <c r="E1205" s="13"/>
      <c r="F1205" s="13"/>
      <c r="G1205" s="16" t="str">
        <f>IF($B1205="","",IFERROR(INDEX(Items!$C:$C,MATCH($B1205,Items!$A:$A,0))&amp;"",""))</f>
        <v/>
      </c>
      <c r="H1205" s="17" t="str">
        <f>IF(OR($B1205="",$D1205=""),"",ROUND(N($D1205)*IFERROR(INDEX(Items!$G:$G,MATCH($B1205,Items!$A:$A,0)),0),2))</f>
        <v/>
      </c>
    </row>
    <row r="1206" spans="1:8" x14ac:dyDescent="0.3">
      <c r="A1206" s="15"/>
      <c r="B1206" s="13"/>
      <c r="C1206" s="13"/>
      <c r="D1206" s="13"/>
      <c r="E1206" s="13"/>
      <c r="F1206" s="13"/>
      <c r="G1206" s="16" t="str">
        <f>IF($B1206="","",IFERROR(INDEX(Items!$C:$C,MATCH($B1206,Items!$A:$A,0))&amp;"",""))</f>
        <v/>
      </c>
      <c r="H1206" s="17" t="str">
        <f>IF(OR($B1206="",$D1206=""),"",ROUND(N($D1206)*IFERROR(INDEX(Items!$G:$G,MATCH($B1206,Items!$A:$A,0)),0),2))</f>
        <v/>
      </c>
    </row>
    <row r="1207" spans="1:8" x14ac:dyDescent="0.3">
      <c r="A1207" s="15"/>
      <c r="B1207" s="13"/>
      <c r="C1207" s="13"/>
      <c r="D1207" s="13"/>
      <c r="E1207" s="13"/>
      <c r="F1207" s="13"/>
      <c r="G1207" s="16" t="str">
        <f>IF($B1207="","",IFERROR(INDEX(Items!$C:$C,MATCH($B1207,Items!$A:$A,0))&amp;"",""))</f>
        <v/>
      </c>
      <c r="H1207" s="17" t="str">
        <f>IF(OR($B1207="",$D1207=""),"",ROUND(N($D1207)*IFERROR(INDEX(Items!$G:$G,MATCH($B1207,Items!$A:$A,0)),0),2))</f>
        <v/>
      </c>
    </row>
    <row r="1208" spans="1:8" x14ac:dyDescent="0.3">
      <c r="A1208" s="15"/>
      <c r="B1208" s="13"/>
      <c r="C1208" s="13"/>
      <c r="D1208" s="13"/>
      <c r="E1208" s="13"/>
      <c r="F1208" s="13"/>
      <c r="G1208" s="16" t="str">
        <f>IF($B1208="","",IFERROR(INDEX(Items!$C:$C,MATCH($B1208,Items!$A:$A,0))&amp;"",""))</f>
        <v/>
      </c>
      <c r="H1208" s="17" t="str">
        <f>IF(OR($B1208="",$D1208=""),"",ROUND(N($D1208)*IFERROR(INDEX(Items!$G:$G,MATCH($B1208,Items!$A:$A,0)),0),2))</f>
        <v/>
      </c>
    </row>
    <row r="1209" spans="1:8" x14ac:dyDescent="0.3">
      <c r="A1209" s="15"/>
      <c r="B1209" s="13"/>
      <c r="C1209" s="13"/>
      <c r="D1209" s="13"/>
      <c r="E1209" s="13"/>
      <c r="F1209" s="13"/>
      <c r="G1209" s="16" t="str">
        <f>IF($B1209="","",IFERROR(INDEX(Items!$C:$C,MATCH($B1209,Items!$A:$A,0))&amp;"",""))</f>
        <v/>
      </c>
      <c r="H1209" s="17" t="str">
        <f>IF(OR($B1209="",$D1209=""),"",ROUND(N($D1209)*IFERROR(INDEX(Items!$G:$G,MATCH($B1209,Items!$A:$A,0)),0),2))</f>
        <v/>
      </c>
    </row>
    <row r="1210" spans="1:8" x14ac:dyDescent="0.3">
      <c r="A1210" s="15"/>
      <c r="B1210" s="13"/>
      <c r="C1210" s="13"/>
      <c r="D1210" s="13"/>
      <c r="E1210" s="13"/>
      <c r="F1210" s="13"/>
      <c r="G1210" s="16" t="str">
        <f>IF($B1210="","",IFERROR(INDEX(Items!$C:$C,MATCH($B1210,Items!$A:$A,0))&amp;"",""))</f>
        <v/>
      </c>
      <c r="H1210" s="17" t="str">
        <f>IF(OR($B1210="",$D1210=""),"",ROUND(N($D1210)*IFERROR(INDEX(Items!$G:$G,MATCH($B1210,Items!$A:$A,0)),0),2))</f>
        <v/>
      </c>
    </row>
    <row r="1211" spans="1:8" x14ac:dyDescent="0.3">
      <c r="A1211" s="15"/>
      <c r="B1211" s="13"/>
      <c r="C1211" s="13"/>
      <c r="D1211" s="13"/>
      <c r="E1211" s="13"/>
      <c r="F1211" s="13"/>
      <c r="G1211" s="16" t="str">
        <f>IF($B1211="","",IFERROR(INDEX(Items!$C:$C,MATCH($B1211,Items!$A:$A,0))&amp;"",""))</f>
        <v/>
      </c>
      <c r="H1211" s="17" t="str">
        <f>IF(OR($B1211="",$D1211=""),"",ROUND(N($D1211)*IFERROR(INDEX(Items!$G:$G,MATCH($B1211,Items!$A:$A,0)),0),2))</f>
        <v/>
      </c>
    </row>
    <row r="1212" spans="1:8" x14ac:dyDescent="0.3">
      <c r="A1212" s="15"/>
      <c r="B1212" s="13"/>
      <c r="C1212" s="13"/>
      <c r="D1212" s="13"/>
      <c r="E1212" s="13"/>
      <c r="F1212" s="13"/>
      <c r="G1212" s="16" t="str">
        <f>IF($B1212="","",IFERROR(INDEX(Items!$C:$C,MATCH($B1212,Items!$A:$A,0))&amp;"",""))</f>
        <v/>
      </c>
      <c r="H1212" s="17" t="str">
        <f>IF(OR($B1212="",$D1212=""),"",ROUND(N($D1212)*IFERROR(INDEX(Items!$G:$G,MATCH($B1212,Items!$A:$A,0)),0),2))</f>
        <v/>
      </c>
    </row>
    <row r="1213" spans="1:8" x14ac:dyDescent="0.3">
      <c r="A1213" s="15"/>
      <c r="B1213" s="13"/>
      <c r="C1213" s="13"/>
      <c r="D1213" s="13"/>
      <c r="E1213" s="13"/>
      <c r="F1213" s="13"/>
      <c r="G1213" s="16" t="str">
        <f>IF($B1213="","",IFERROR(INDEX(Items!$C:$C,MATCH($B1213,Items!$A:$A,0))&amp;"",""))</f>
        <v/>
      </c>
      <c r="H1213" s="17" t="str">
        <f>IF(OR($B1213="",$D1213=""),"",ROUND(N($D1213)*IFERROR(INDEX(Items!$G:$G,MATCH($B1213,Items!$A:$A,0)),0),2))</f>
        <v/>
      </c>
    </row>
    <row r="1214" spans="1:8" x14ac:dyDescent="0.3">
      <c r="A1214" s="15"/>
      <c r="B1214" s="13"/>
      <c r="C1214" s="13"/>
      <c r="D1214" s="13"/>
      <c r="E1214" s="13"/>
      <c r="F1214" s="13"/>
      <c r="G1214" s="16" t="str">
        <f>IF($B1214="","",IFERROR(INDEX(Items!$C:$C,MATCH($B1214,Items!$A:$A,0))&amp;"",""))</f>
        <v/>
      </c>
      <c r="H1214" s="17" t="str">
        <f>IF(OR($B1214="",$D1214=""),"",ROUND(N($D1214)*IFERROR(INDEX(Items!$G:$G,MATCH($B1214,Items!$A:$A,0)),0),2))</f>
        <v/>
      </c>
    </row>
    <row r="1215" spans="1:8" x14ac:dyDescent="0.3">
      <c r="A1215" s="15"/>
      <c r="B1215" s="13"/>
      <c r="C1215" s="13"/>
      <c r="D1215" s="13"/>
      <c r="E1215" s="13"/>
      <c r="F1215" s="13"/>
      <c r="G1215" s="16" t="str">
        <f>IF($B1215="","",IFERROR(INDEX(Items!$C:$C,MATCH($B1215,Items!$A:$A,0))&amp;"",""))</f>
        <v/>
      </c>
      <c r="H1215" s="17" t="str">
        <f>IF(OR($B1215="",$D1215=""),"",ROUND(N($D1215)*IFERROR(INDEX(Items!$G:$G,MATCH($B1215,Items!$A:$A,0)),0),2))</f>
        <v/>
      </c>
    </row>
    <row r="1216" spans="1:8" x14ac:dyDescent="0.3">
      <c r="A1216" s="15"/>
      <c r="B1216" s="13"/>
      <c r="C1216" s="13"/>
      <c r="D1216" s="13"/>
      <c r="E1216" s="13"/>
      <c r="F1216" s="13"/>
      <c r="G1216" s="16" t="str">
        <f>IF($B1216="","",IFERROR(INDEX(Items!$C:$C,MATCH($B1216,Items!$A:$A,0))&amp;"",""))</f>
        <v/>
      </c>
      <c r="H1216" s="17" t="str">
        <f>IF(OR($B1216="",$D1216=""),"",ROUND(N($D1216)*IFERROR(INDEX(Items!$G:$G,MATCH($B1216,Items!$A:$A,0)),0),2))</f>
        <v/>
      </c>
    </row>
    <row r="1217" spans="1:8" x14ac:dyDescent="0.3">
      <c r="A1217" s="15"/>
      <c r="B1217" s="13"/>
      <c r="C1217" s="13"/>
      <c r="D1217" s="13"/>
      <c r="E1217" s="13"/>
      <c r="F1217" s="13"/>
      <c r="G1217" s="16" t="str">
        <f>IF($B1217="","",IFERROR(INDEX(Items!$C:$C,MATCH($B1217,Items!$A:$A,0))&amp;"",""))</f>
        <v/>
      </c>
      <c r="H1217" s="17" t="str">
        <f>IF(OR($B1217="",$D1217=""),"",ROUND(N($D1217)*IFERROR(INDEX(Items!$G:$G,MATCH($B1217,Items!$A:$A,0)),0),2))</f>
        <v/>
      </c>
    </row>
    <row r="1218" spans="1:8" x14ac:dyDescent="0.3">
      <c r="A1218" s="15"/>
      <c r="B1218" s="13"/>
      <c r="C1218" s="13"/>
      <c r="D1218" s="13"/>
      <c r="E1218" s="13"/>
      <c r="F1218" s="13"/>
      <c r="G1218" s="16" t="str">
        <f>IF($B1218="","",IFERROR(INDEX(Items!$C:$C,MATCH($B1218,Items!$A:$A,0))&amp;"",""))</f>
        <v/>
      </c>
      <c r="H1218" s="17" t="str">
        <f>IF(OR($B1218="",$D1218=""),"",ROUND(N($D1218)*IFERROR(INDEX(Items!$G:$G,MATCH($B1218,Items!$A:$A,0)),0),2))</f>
        <v/>
      </c>
    </row>
    <row r="1219" spans="1:8" x14ac:dyDescent="0.3">
      <c r="A1219" s="15"/>
      <c r="B1219" s="13"/>
      <c r="C1219" s="13"/>
      <c r="D1219" s="13"/>
      <c r="E1219" s="13"/>
      <c r="F1219" s="13"/>
      <c r="G1219" s="16" t="str">
        <f>IF($B1219="","",IFERROR(INDEX(Items!$C:$C,MATCH($B1219,Items!$A:$A,0))&amp;"",""))</f>
        <v/>
      </c>
      <c r="H1219" s="17" t="str">
        <f>IF(OR($B1219="",$D1219=""),"",ROUND(N($D1219)*IFERROR(INDEX(Items!$G:$G,MATCH($B1219,Items!$A:$A,0)),0),2))</f>
        <v/>
      </c>
    </row>
    <row r="1220" spans="1:8" x14ac:dyDescent="0.3">
      <c r="A1220" s="15"/>
      <c r="B1220" s="13"/>
      <c r="C1220" s="13"/>
      <c r="D1220" s="13"/>
      <c r="E1220" s="13"/>
      <c r="F1220" s="13"/>
      <c r="G1220" s="16" t="str">
        <f>IF($B1220="","",IFERROR(INDEX(Items!$C:$C,MATCH($B1220,Items!$A:$A,0))&amp;"",""))</f>
        <v/>
      </c>
      <c r="H1220" s="17" t="str">
        <f>IF(OR($B1220="",$D1220=""),"",ROUND(N($D1220)*IFERROR(INDEX(Items!$G:$G,MATCH($B1220,Items!$A:$A,0)),0),2))</f>
        <v/>
      </c>
    </row>
    <row r="1221" spans="1:8" x14ac:dyDescent="0.3">
      <c r="A1221" s="15"/>
      <c r="B1221" s="13"/>
      <c r="C1221" s="13"/>
      <c r="D1221" s="13"/>
      <c r="E1221" s="13"/>
      <c r="F1221" s="13"/>
      <c r="G1221" s="16" t="str">
        <f>IF($B1221="","",IFERROR(INDEX(Items!$C:$C,MATCH($B1221,Items!$A:$A,0))&amp;"",""))</f>
        <v/>
      </c>
      <c r="H1221" s="17" t="str">
        <f>IF(OR($B1221="",$D1221=""),"",ROUND(N($D1221)*IFERROR(INDEX(Items!$G:$G,MATCH($B1221,Items!$A:$A,0)),0),2))</f>
        <v/>
      </c>
    </row>
    <row r="1222" spans="1:8" x14ac:dyDescent="0.3">
      <c r="A1222" s="15"/>
      <c r="B1222" s="13"/>
      <c r="C1222" s="13"/>
      <c r="D1222" s="13"/>
      <c r="E1222" s="13"/>
      <c r="F1222" s="13"/>
      <c r="G1222" s="16" t="str">
        <f>IF($B1222="","",IFERROR(INDEX(Items!$C:$C,MATCH($B1222,Items!$A:$A,0))&amp;"",""))</f>
        <v/>
      </c>
      <c r="H1222" s="17" t="str">
        <f>IF(OR($B1222="",$D1222=""),"",ROUND(N($D1222)*IFERROR(INDEX(Items!$G:$G,MATCH($B1222,Items!$A:$A,0)),0),2))</f>
        <v/>
      </c>
    </row>
    <row r="1223" spans="1:8" x14ac:dyDescent="0.3">
      <c r="A1223" s="15"/>
      <c r="B1223" s="13"/>
      <c r="C1223" s="13"/>
      <c r="D1223" s="13"/>
      <c r="E1223" s="13"/>
      <c r="F1223" s="13"/>
      <c r="G1223" s="16" t="str">
        <f>IF($B1223="","",IFERROR(INDEX(Items!$C:$C,MATCH($B1223,Items!$A:$A,0))&amp;"",""))</f>
        <v/>
      </c>
      <c r="H1223" s="17" t="str">
        <f>IF(OR($B1223="",$D1223=""),"",ROUND(N($D1223)*IFERROR(INDEX(Items!$G:$G,MATCH($B1223,Items!$A:$A,0)),0),2))</f>
        <v/>
      </c>
    </row>
    <row r="1224" spans="1:8" x14ac:dyDescent="0.3">
      <c r="A1224" s="15"/>
      <c r="B1224" s="13"/>
      <c r="C1224" s="13"/>
      <c r="D1224" s="13"/>
      <c r="E1224" s="13"/>
      <c r="F1224" s="13"/>
      <c r="G1224" s="16" t="str">
        <f>IF($B1224="","",IFERROR(INDEX(Items!$C:$C,MATCH($B1224,Items!$A:$A,0))&amp;"",""))</f>
        <v/>
      </c>
      <c r="H1224" s="17" t="str">
        <f>IF(OR($B1224="",$D1224=""),"",ROUND(N($D1224)*IFERROR(INDEX(Items!$G:$G,MATCH($B1224,Items!$A:$A,0)),0),2))</f>
        <v/>
      </c>
    </row>
    <row r="1225" spans="1:8" x14ac:dyDescent="0.3">
      <c r="A1225" s="15"/>
      <c r="B1225" s="13"/>
      <c r="C1225" s="13"/>
      <c r="D1225" s="13"/>
      <c r="E1225" s="13"/>
      <c r="F1225" s="13"/>
      <c r="G1225" s="16" t="str">
        <f>IF($B1225="","",IFERROR(INDEX(Items!$C:$C,MATCH($B1225,Items!$A:$A,0))&amp;"",""))</f>
        <v/>
      </c>
      <c r="H1225" s="17" t="str">
        <f>IF(OR($B1225="",$D1225=""),"",ROUND(N($D1225)*IFERROR(INDEX(Items!$G:$G,MATCH($B1225,Items!$A:$A,0)),0),2))</f>
        <v/>
      </c>
    </row>
    <row r="1226" spans="1:8" x14ac:dyDescent="0.3">
      <c r="A1226" s="15"/>
      <c r="B1226" s="13"/>
      <c r="C1226" s="13"/>
      <c r="D1226" s="13"/>
      <c r="E1226" s="13"/>
      <c r="F1226" s="13"/>
      <c r="G1226" s="16" t="str">
        <f>IF($B1226="","",IFERROR(INDEX(Items!$C:$C,MATCH($B1226,Items!$A:$A,0))&amp;"",""))</f>
        <v/>
      </c>
      <c r="H1226" s="17" t="str">
        <f>IF(OR($B1226="",$D1226=""),"",ROUND(N($D1226)*IFERROR(INDEX(Items!$G:$G,MATCH($B1226,Items!$A:$A,0)),0),2))</f>
        <v/>
      </c>
    </row>
    <row r="1227" spans="1:8" x14ac:dyDescent="0.3">
      <c r="A1227" s="15"/>
      <c r="B1227" s="13"/>
      <c r="C1227" s="13"/>
      <c r="D1227" s="13"/>
      <c r="E1227" s="13"/>
      <c r="F1227" s="13"/>
      <c r="G1227" s="16" t="str">
        <f>IF($B1227="","",IFERROR(INDEX(Items!$C:$C,MATCH($B1227,Items!$A:$A,0))&amp;"",""))</f>
        <v/>
      </c>
      <c r="H1227" s="17" t="str">
        <f>IF(OR($B1227="",$D1227=""),"",ROUND(N($D1227)*IFERROR(INDEX(Items!$G:$G,MATCH($B1227,Items!$A:$A,0)),0),2))</f>
        <v/>
      </c>
    </row>
    <row r="1228" spans="1:8" x14ac:dyDescent="0.3">
      <c r="A1228" s="15"/>
      <c r="B1228" s="13"/>
      <c r="C1228" s="13"/>
      <c r="D1228" s="13"/>
      <c r="E1228" s="13"/>
      <c r="F1228" s="13"/>
      <c r="G1228" s="16" t="str">
        <f>IF($B1228="","",IFERROR(INDEX(Items!$C:$C,MATCH($B1228,Items!$A:$A,0))&amp;"",""))</f>
        <v/>
      </c>
      <c r="H1228" s="17" t="str">
        <f>IF(OR($B1228="",$D1228=""),"",ROUND(N($D1228)*IFERROR(INDEX(Items!$G:$G,MATCH($B1228,Items!$A:$A,0)),0),2))</f>
        <v/>
      </c>
    </row>
    <row r="1229" spans="1:8" x14ac:dyDescent="0.3">
      <c r="A1229" s="15"/>
      <c r="B1229" s="13"/>
      <c r="C1229" s="13"/>
      <c r="D1229" s="13"/>
      <c r="E1229" s="13"/>
      <c r="F1229" s="13"/>
      <c r="G1229" s="16" t="str">
        <f>IF($B1229="","",IFERROR(INDEX(Items!$C:$C,MATCH($B1229,Items!$A:$A,0))&amp;"",""))</f>
        <v/>
      </c>
      <c r="H1229" s="17" t="str">
        <f>IF(OR($B1229="",$D1229=""),"",ROUND(N($D1229)*IFERROR(INDEX(Items!$G:$G,MATCH($B1229,Items!$A:$A,0)),0),2))</f>
        <v/>
      </c>
    </row>
    <row r="1230" spans="1:8" x14ac:dyDescent="0.3">
      <c r="A1230" s="15"/>
      <c r="B1230" s="13"/>
      <c r="C1230" s="13"/>
      <c r="D1230" s="13"/>
      <c r="E1230" s="13"/>
      <c r="F1230" s="13"/>
      <c r="G1230" s="16" t="str">
        <f>IF($B1230="","",IFERROR(INDEX(Items!$C:$C,MATCH($B1230,Items!$A:$A,0))&amp;"",""))</f>
        <v/>
      </c>
      <c r="H1230" s="17" t="str">
        <f>IF(OR($B1230="",$D1230=""),"",ROUND(N($D1230)*IFERROR(INDEX(Items!$G:$G,MATCH($B1230,Items!$A:$A,0)),0),2))</f>
        <v/>
      </c>
    </row>
    <row r="1231" spans="1:8" x14ac:dyDescent="0.3">
      <c r="A1231" s="15"/>
      <c r="B1231" s="13"/>
      <c r="C1231" s="13"/>
      <c r="D1231" s="13"/>
      <c r="E1231" s="13"/>
      <c r="F1231" s="13"/>
      <c r="G1231" s="16" t="str">
        <f>IF($B1231="","",IFERROR(INDEX(Items!$C:$C,MATCH($B1231,Items!$A:$A,0))&amp;"",""))</f>
        <v/>
      </c>
      <c r="H1231" s="17" t="str">
        <f>IF(OR($B1231="",$D1231=""),"",ROUND(N($D1231)*IFERROR(INDEX(Items!$G:$G,MATCH($B1231,Items!$A:$A,0)),0),2))</f>
        <v/>
      </c>
    </row>
    <row r="1232" spans="1:8" x14ac:dyDescent="0.3">
      <c r="A1232" s="15"/>
      <c r="B1232" s="13"/>
      <c r="C1232" s="13"/>
      <c r="D1232" s="13"/>
      <c r="E1232" s="13"/>
      <c r="F1232" s="13"/>
      <c r="G1232" s="16" t="str">
        <f>IF($B1232="","",IFERROR(INDEX(Items!$C:$C,MATCH($B1232,Items!$A:$A,0))&amp;"",""))</f>
        <v/>
      </c>
      <c r="H1232" s="17" t="str">
        <f>IF(OR($B1232="",$D1232=""),"",ROUND(N($D1232)*IFERROR(INDEX(Items!$G:$G,MATCH($B1232,Items!$A:$A,0)),0),2))</f>
        <v/>
      </c>
    </row>
    <row r="1233" spans="1:8" x14ac:dyDescent="0.3">
      <c r="A1233" s="15"/>
      <c r="B1233" s="13"/>
      <c r="C1233" s="13"/>
      <c r="D1233" s="13"/>
      <c r="E1233" s="13"/>
      <c r="F1233" s="13"/>
      <c r="G1233" s="16" t="str">
        <f>IF($B1233="","",IFERROR(INDEX(Items!$C:$C,MATCH($B1233,Items!$A:$A,0))&amp;"",""))</f>
        <v/>
      </c>
      <c r="H1233" s="17" t="str">
        <f>IF(OR($B1233="",$D1233=""),"",ROUND(N($D1233)*IFERROR(INDEX(Items!$G:$G,MATCH($B1233,Items!$A:$A,0)),0),2))</f>
        <v/>
      </c>
    </row>
    <row r="1234" spans="1:8" x14ac:dyDescent="0.3">
      <c r="A1234" s="15"/>
      <c r="B1234" s="13"/>
      <c r="C1234" s="13"/>
      <c r="D1234" s="13"/>
      <c r="E1234" s="13"/>
      <c r="F1234" s="13"/>
      <c r="G1234" s="16" t="str">
        <f>IF($B1234="","",IFERROR(INDEX(Items!$C:$C,MATCH($B1234,Items!$A:$A,0))&amp;"",""))</f>
        <v/>
      </c>
      <c r="H1234" s="17" t="str">
        <f>IF(OR($B1234="",$D1234=""),"",ROUND(N($D1234)*IFERROR(INDEX(Items!$G:$G,MATCH($B1234,Items!$A:$A,0)),0),2))</f>
        <v/>
      </c>
    </row>
    <row r="1235" spans="1:8" x14ac:dyDescent="0.3">
      <c r="A1235" s="15"/>
      <c r="B1235" s="13"/>
      <c r="C1235" s="13"/>
      <c r="D1235" s="13"/>
      <c r="E1235" s="13"/>
      <c r="F1235" s="13"/>
      <c r="G1235" s="16" t="str">
        <f>IF($B1235="","",IFERROR(INDEX(Items!$C:$C,MATCH($B1235,Items!$A:$A,0))&amp;"",""))</f>
        <v/>
      </c>
      <c r="H1235" s="17" t="str">
        <f>IF(OR($B1235="",$D1235=""),"",ROUND(N($D1235)*IFERROR(INDEX(Items!$G:$G,MATCH($B1235,Items!$A:$A,0)),0),2))</f>
        <v/>
      </c>
    </row>
    <row r="1236" spans="1:8" x14ac:dyDescent="0.3">
      <c r="A1236" s="15"/>
      <c r="B1236" s="13"/>
      <c r="C1236" s="13"/>
      <c r="D1236" s="13"/>
      <c r="E1236" s="13"/>
      <c r="F1236" s="13"/>
      <c r="G1236" s="16" t="str">
        <f>IF($B1236="","",IFERROR(INDEX(Items!$C:$C,MATCH($B1236,Items!$A:$A,0))&amp;"",""))</f>
        <v/>
      </c>
      <c r="H1236" s="17" t="str">
        <f>IF(OR($B1236="",$D1236=""),"",ROUND(N($D1236)*IFERROR(INDEX(Items!$G:$G,MATCH($B1236,Items!$A:$A,0)),0),2))</f>
        <v/>
      </c>
    </row>
    <row r="1237" spans="1:8" x14ac:dyDescent="0.3">
      <c r="A1237" s="15"/>
      <c r="B1237" s="13"/>
      <c r="C1237" s="13"/>
      <c r="D1237" s="13"/>
      <c r="E1237" s="13"/>
      <c r="F1237" s="13"/>
      <c r="G1237" s="16" t="str">
        <f>IF($B1237="","",IFERROR(INDEX(Items!$C:$C,MATCH($B1237,Items!$A:$A,0))&amp;"",""))</f>
        <v/>
      </c>
      <c r="H1237" s="17" t="str">
        <f>IF(OR($B1237="",$D1237=""),"",ROUND(N($D1237)*IFERROR(INDEX(Items!$G:$G,MATCH($B1237,Items!$A:$A,0)),0),2))</f>
        <v/>
      </c>
    </row>
    <row r="1238" spans="1:8" x14ac:dyDescent="0.3">
      <c r="A1238" s="15"/>
      <c r="B1238" s="13"/>
      <c r="C1238" s="13"/>
      <c r="D1238" s="13"/>
      <c r="E1238" s="13"/>
      <c r="F1238" s="13"/>
      <c r="G1238" s="16" t="str">
        <f>IF($B1238="","",IFERROR(INDEX(Items!$C:$C,MATCH($B1238,Items!$A:$A,0))&amp;"",""))</f>
        <v/>
      </c>
      <c r="H1238" s="17" t="str">
        <f>IF(OR($B1238="",$D1238=""),"",ROUND(N($D1238)*IFERROR(INDEX(Items!$G:$G,MATCH($B1238,Items!$A:$A,0)),0),2))</f>
        <v/>
      </c>
    </row>
    <row r="1239" spans="1:8" x14ac:dyDescent="0.3">
      <c r="A1239" s="15"/>
      <c r="B1239" s="13"/>
      <c r="C1239" s="13"/>
      <c r="D1239" s="13"/>
      <c r="E1239" s="13"/>
      <c r="F1239" s="13"/>
      <c r="G1239" s="16" t="str">
        <f>IF($B1239="","",IFERROR(INDEX(Items!$C:$C,MATCH($B1239,Items!$A:$A,0))&amp;"",""))</f>
        <v/>
      </c>
      <c r="H1239" s="17" t="str">
        <f>IF(OR($B1239="",$D1239=""),"",ROUND(N($D1239)*IFERROR(INDEX(Items!$G:$G,MATCH($B1239,Items!$A:$A,0)),0),2))</f>
        <v/>
      </c>
    </row>
    <row r="1240" spans="1:8" x14ac:dyDescent="0.3">
      <c r="A1240" s="15"/>
      <c r="B1240" s="13"/>
      <c r="C1240" s="13"/>
      <c r="D1240" s="13"/>
      <c r="E1240" s="13"/>
      <c r="F1240" s="13"/>
      <c r="G1240" s="16" t="str">
        <f>IF($B1240="","",IFERROR(INDEX(Items!$C:$C,MATCH($B1240,Items!$A:$A,0))&amp;"",""))</f>
        <v/>
      </c>
      <c r="H1240" s="17" t="str">
        <f>IF(OR($B1240="",$D1240=""),"",ROUND(N($D1240)*IFERROR(INDEX(Items!$G:$G,MATCH($B1240,Items!$A:$A,0)),0),2))</f>
        <v/>
      </c>
    </row>
    <row r="1241" spans="1:8" x14ac:dyDescent="0.3">
      <c r="A1241" s="15"/>
      <c r="B1241" s="13"/>
      <c r="C1241" s="13"/>
      <c r="D1241" s="13"/>
      <c r="E1241" s="13"/>
      <c r="F1241" s="13"/>
      <c r="G1241" s="16" t="str">
        <f>IF($B1241="","",IFERROR(INDEX(Items!$C:$C,MATCH($B1241,Items!$A:$A,0))&amp;"",""))</f>
        <v/>
      </c>
      <c r="H1241" s="17" t="str">
        <f>IF(OR($B1241="",$D1241=""),"",ROUND(N($D1241)*IFERROR(INDEX(Items!$G:$G,MATCH($B1241,Items!$A:$A,0)),0),2))</f>
        <v/>
      </c>
    </row>
    <row r="1242" spans="1:8" x14ac:dyDescent="0.3">
      <c r="A1242" s="15"/>
      <c r="B1242" s="13"/>
      <c r="C1242" s="13"/>
      <c r="D1242" s="13"/>
      <c r="E1242" s="13"/>
      <c r="F1242" s="13"/>
      <c r="G1242" s="16" t="str">
        <f>IF($B1242="","",IFERROR(INDEX(Items!$C:$C,MATCH($B1242,Items!$A:$A,0))&amp;"",""))</f>
        <v/>
      </c>
      <c r="H1242" s="17" t="str">
        <f>IF(OR($B1242="",$D1242=""),"",ROUND(N($D1242)*IFERROR(INDEX(Items!$G:$G,MATCH($B1242,Items!$A:$A,0)),0),2))</f>
        <v/>
      </c>
    </row>
    <row r="1243" spans="1:8" x14ac:dyDescent="0.3">
      <c r="A1243" s="15"/>
      <c r="B1243" s="13"/>
      <c r="C1243" s="13"/>
      <c r="D1243" s="13"/>
      <c r="E1243" s="13"/>
      <c r="F1243" s="13"/>
      <c r="G1243" s="16" t="str">
        <f>IF($B1243="","",IFERROR(INDEX(Items!$C:$C,MATCH($B1243,Items!$A:$A,0))&amp;"",""))</f>
        <v/>
      </c>
      <c r="H1243" s="17" t="str">
        <f>IF(OR($B1243="",$D1243=""),"",ROUND(N($D1243)*IFERROR(INDEX(Items!$G:$G,MATCH($B1243,Items!$A:$A,0)),0),2))</f>
        <v/>
      </c>
    </row>
    <row r="1244" spans="1:8" x14ac:dyDescent="0.3">
      <c r="A1244" s="15"/>
      <c r="B1244" s="13"/>
      <c r="C1244" s="13"/>
      <c r="D1244" s="13"/>
      <c r="E1244" s="13"/>
      <c r="F1244" s="13"/>
      <c r="G1244" s="16" t="str">
        <f>IF($B1244="","",IFERROR(INDEX(Items!$C:$C,MATCH($B1244,Items!$A:$A,0))&amp;"",""))</f>
        <v/>
      </c>
      <c r="H1244" s="17" t="str">
        <f>IF(OR($B1244="",$D1244=""),"",ROUND(N($D1244)*IFERROR(INDEX(Items!$G:$G,MATCH($B1244,Items!$A:$A,0)),0),2))</f>
        <v/>
      </c>
    </row>
    <row r="1245" spans="1:8" x14ac:dyDescent="0.3">
      <c r="A1245" s="15"/>
      <c r="B1245" s="13"/>
      <c r="C1245" s="13"/>
      <c r="D1245" s="13"/>
      <c r="E1245" s="13"/>
      <c r="F1245" s="13"/>
      <c r="G1245" s="16" t="str">
        <f>IF($B1245="","",IFERROR(INDEX(Items!$C:$C,MATCH($B1245,Items!$A:$A,0))&amp;"",""))</f>
        <v/>
      </c>
      <c r="H1245" s="17" t="str">
        <f>IF(OR($B1245="",$D1245=""),"",ROUND(N($D1245)*IFERROR(INDEX(Items!$G:$G,MATCH($B1245,Items!$A:$A,0)),0),2))</f>
        <v/>
      </c>
    </row>
    <row r="1246" spans="1:8" x14ac:dyDescent="0.3">
      <c r="A1246" s="15"/>
      <c r="B1246" s="13"/>
      <c r="C1246" s="13"/>
      <c r="D1246" s="13"/>
      <c r="E1246" s="13"/>
      <c r="F1246" s="13"/>
      <c r="G1246" s="16" t="str">
        <f>IF($B1246="","",IFERROR(INDEX(Items!$C:$C,MATCH($B1246,Items!$A:$A,0))&amp;"",""))</f>
        <v/>
      </c>
      <c r="H1246" s="17" t="str">
        <f>IF(OR($B1246="",$D1246=""),"",ROUND(N($D1246)*IFERROR(INDEX(Items!$G:$G,MATCH($B1246,Items!$A:$A,0)),0),2))</f>
        <v/>
      </c>
    </row>
    <row r="1247" spans="1:8" x14ac:dyDescent="0.3">
      <c r="A1247" s="15"/>
      <c r="B1247" s="13"/>
      <c r="C1247" s="13"/>
      <c r="D1247" s="13"/>
      <c r="E1247" s="13"/>
      <c r="F1247" s="13"/>
      <c r="G1247" s="16" t="str">
        <f>IF($B1247="","",IFERROR(INDEX(Items!$C:$C,MATCH($B1247,Items!$A:$A,0))&amp;"",""))</f>
        <v/>
      </c>
      <c r="H1247" s="17" t="str">
        <f>IF(OR($B1247="",$D1247=""),"",ROUND(N($D1247)*IFERROR(INDEX(Items!$G:$G,MATCH($B1247,Items!$A:$A,0)),0),2))</f>
        <v/>
      </c>
    </row>
    <row r="1248" spans="1:8" x14ac:dyDescent="0.3">
      <c r="A1248" s="15"/>
      <c r="B1248" s="13"/>
      <c r="C1248" s="13"/>
      <c r="D1248" s="13"/>
      <c r="E1248" s="13"/>
      <c r="F1248" s="13"/>
      <c r="G1248" s="16" t="str">
        <f>IF($B1248="","",IFERROR(INDEX(Items!$C:$C,MATCH($B1248,Items!$A:$A,0))&amp;"",""))</f>
        <v/>
      </c>
      <c r="H1248" s="17" t="str">
        <f>IF(OR($B1248="",$D1248=""),"",ROUND(N($D1248)*IFERROR(INDEX(Items!$G:$G,MATCH($B1248,Items!$A:$A,0)),0),2))</f>
        <v/>
      </c>
    </row>
    <row r="1249" spans="1:8" x14ac:dyDescent="0.3">
      <c r="A1249" s="15"/>
      <c r="B1249" s="13"/>
      <c r="C1249" s="13"/>
      <c r="D1249" s="13"/>
      <c r="E1249" s="13"/>
      <c r="F1249" s="13"/>
      <c r="G1249" s="16" t="str">
        <f>IF($B1249="","",IFERROR(INDEX(Items!$C:$C,MATCH($B1249,Items!$A:$A,0))&amp;"",""))</f>
        <v/>
      </c>
      <c r="H1249" s="17" t="str">
        <f>IF(OR($B1249="",$D1249=""),"",ROUND(N($D1249)*IFERROR(INDEX(Items!$G:$G,MATCH($B1249,Items!$A:$A,0)),0),2))</f>
        <v/>
      </c>
    </row>
    <row r="1250" spans="1:8" x14ac:dyDescent="0.3">
      <c r="A1250" s="15"/>
      <c r="B1250" s="13"/>
      <c r="C1250" s="13"/>
      <c r="D1250" s="13"/>
      <c r="E1250" s="13"/>
      <c r="F1250" s="13"/>
      <c r="G1250" s="16" t="str">
        <f>IF($B1250="","",IFERROR(INDEX(Items!$C:$C,MATCH($B1250,Items!$A:$A,0))&amp;"",""))</f>
        <v/>
      </c>
      <c r="H1250" s="17" t="str">
        <f>IF(OR($B1250="",$D1250=""),"",ROUND(N($D1250)*IFERROR(INDEX(Items!$G:$G,MATCH($B1250,Items!$A:$A,0)),0),2))</f>
        <v/>
      </c>
    </row>
    <row r="1251" spans="1:8" x14ac:dyDescent="0.3">
      <c r="A1251" s="15"/>
      <c r="B1251" s="13"/>
      <c r="C1251" s="13"/>
      <c r="D1251" s="13"/>
      <c r="E1251" s="13"/>
      <c r="F1251" s="13"/>
      <c r="G1251" s="16" t="str">
        <f>IF($B1251="","",IFERROR(INDEX(Items!$C:$C,MATCH($B1251,Items!$A:$A,0))&amp;"",""))</f>
        <v/>
      </c>
      <c r="H1251" s="17" t="str">
        <f>IF(OR($B1251="",$D1251=""),"",ROUND(N($D1251)*IFERROR(INDEX(Items!$G:$G,MATCH($B1251,Items!$A:$A,0)),0),2))</f>
        <v/>
      </c>
    </row>
    <row r="1252" spans="1:8" x14ac:dyDescent="0.3">
      <c r="A1252" s="15"/>
      <c r="B1252" s="13"/>
      <c r="C1252" s="13"/>
      <c r="D1252" s="13"/>
      <c r="E1252" s="13"/>
      <c r="F1252" s="13"/>
      <c r="G1252" s="16" t="str">
        <f>IF($B1252="","",IFERROR(INDEX(Items!$C:$C,MATCH($B1252,Items!$A:$A,0))&amp;"",""))</f>
        <v/>
      </c>
      <c r="H1252" s="17" t="str">
        <f>IF(OR($B1252="",$D1252=""),"",ROUND(N($D1252)*IFERROR(INDEX(Items!$G:$G,MATCH($B1252,Items!$A:$A,0)),0),2))</f>
        <v/>
      </c>
    </row>
    <row r="1253" spans="1:8" x14ac:dyDescent="0.3">
      <c r="A1253" s="15"/>
      <c r="B1253" s="13"/>
      <c r="C1253" s="13"/>
      <c r="D1253" s="13"/>
      <c r="E1253" s="13"/>
      <c r="F1253" s="13"/>
      <c r="G1253" s="16" t="str">
        <f>IF($B1253="","",IFERROR(INDEX(Items!$C:$C,MATCH($B1253,Items!$A:$A,0))&amp;"",""))</f>
        <v/>
      </c>
      <c r="H1253" s="17" t="str">
        <f>IF(OR($B1253="",$D1253=""),"",ROUND(N($D1253)*IFERROR(INDEX(Items!$G:$G,MATCH($B1253,Items!$A:$A,0)),0),2))</f>
        <v/>
      </c>
    </row>
    <row r="1254" spans="1:8" x14ac:dyDescent="0.3">
      <c r="A1254" s="15"/>
      <c r="B1254" s="13"/>
      <c r="C1254" s="13"/>
      <c r="D1254" s="13"/>
      <c r="E1254" s="13"/>
      <c r="F1254" s="13"/>
      <c r="G1254" s="16" t="str">
        <f>IF($B1254="","",IFERROR(INDEX(Items!$C:$C,MATCH($B1254,Items!$A:$A,0))&amp;"",""))</f>
        <v/>
      </c>
      <c r="H1254" s="17" t="str">
        <f>IF(OR($B1254="",$D1254=""),"",ROUND(N($D1254)*IFERROR(INDEX(Items!$G:$G,MATCH($B1254,Items!$A:$A,0)),0),2))</f>
        <v/>
      </c>
    </row>
    <row r="1255" spans="1:8" x14ac:dyDescent="0.3">
      <c r="A1255" s="15"/>
      <c r="B1255" s="13"/>
      <c r="C1255" s="13"/>
      <c r="D1255" s="13"/>
      <c r="E1255" s="13"/>
      <c r="F1255" s="13"/>
      <c r="G1255" s="16" t="str">
        <f>IF($B1255="","",IFERROR(INDEX(Items!$C:$C,MATCH($B1255,Items!$A:$A,0))&amp;"",""))</f>
        <v/>
      </c>
      <c r="H1255" s="17" t="str">
        <f>IF(OR($B1255="",$D1255=""),"",ROUND(N($D1255)*IFERROR(INDEX(Items!$G:$G,MATCH($B1255,Items!$A:$A,0)),0),2))</f>
        <v/>
      </c>
    </row>
    <row r="1256" spans="1:8" x14ac:dyDescent="0.3">
      <c r="A1256" s="15"/>
      <c r="B1256" s="13"/>
      <c r="C1256" s="13"/>
      <c r="D1256" s="13"/>
      <c r="E1256" s="13"/>
      <c r="F1256" s="13"/>
      <c r="G1256" s="16" t="str">
        <f>IF($B1256="","",IFERROR(INDEX(Items!$C:$C,MATCH($B1256,Items!$A:$A,0))&amp;"",""))</f>
        <v/>
      </c>
      <c r="H1256" s="17" t="str">
        <f>IF(OR($B1256="",$D1256=""),"",ROUND(N($D1256)*IFERROR(INDEX(Items!$G:$G,MATCH($B1256,Items!$A:$A,0)),0),2))</f>
        <v/>
      </c>
    </row>
    <row r="1257" spans="1:8" x14ac:dyDescent="0.3">
      <c r="A1257" s="15"/>
      <c r="B1257" s="13"/>
      <c r="C1257" s="13"/>
      <c r="D1257" s="13"/>
      <c r="E1257" s="13"/>
      <c r="F1257" s="13"/>
      <c r="G1257" s="16" t="str">
        <f>IF($B1257="","",IFERROR(INDEX(Items!$C:$C,MATCH($B1257,Items!$A:$A,0))&amp;"",""))</f>
        <v/>
      </c>
      <c r="H1257" s="17" t="str">
        <f>IF(OR($B1257="",$D1257=""),"",ROUND(N($D1257)*IFERROR(INDEX(Items!$G:$G,MATCH($B1257,Items!$A:$A,0)),0),2))</f>
        <v/>
      </c>
    </row>
    <row r="1258" spans="1:8" x14ac:dyDescent="0.3">
      <c r="A1258" s="15"/>
      <c r="B1258" s="13"/>
      <c r="C1258" s="13"/>
      <c r="D1258" s="13"/>
      <c r="E1258" s="13"/>
      <c r="F1258" s="13"/>
      <c r="G1258" s="16" t="str">
        <f>IF($B1258="","",IFERROR(INDEX(Items!$C:$C,MATCH($B1258,Items!$A:$A,0))&amp;"",""))</f>
        <v/>
      </c>
      <c r="H1258" s="17" t="str">
        <f>IF(OR($B1258="",$D1258=""),"",ROUND(N($D1258)*IFERROR(INDEX(Items!$G:$G,MATCH($B1258,Items!$A:$A,0)),0),2))</f>
        <v/>
      </c>
    </row>
    <row r="1259" spans="1:8" x14ac:dyDescent="0.3">
      <c r="A1259" s="15"/>
      <c r="B1259" s="13"/>
      <c r="C1259" s="13"/>
      <c r="D1259" s="13"/>
      <c r="E1259" s="13"/>
      <c r="F1259" s="13"/>
      <c r="G1259" s="16" t="str">
        <f>IF($B1259="","",IFERROR(INDEX(Items!$C:$C,MATCH($B1259,Items!$A:$A,0))&amp;"",""))</f>
        <v/>
      </c>
      <c r="H1259" s="17" t="str">
        <f>IF(OR($B1259="",$D1259=""),"",ROUND(N($D1259)*IFERROR(INDEX(Items!$G:$G,MATCH($B1259,Items!$A:$A,0)),0),2))</f>
        <v/>
      </c>
    </row>
    <row r="1260" spans="1:8" x14ac:dyDescent="0.3">
      <c r="A1260" s="15"/>
      <c r="B1260" s="13"/>
      <c r="C1260" s="13"/>
      <c r="D1260" s="13"/>
      <c r="E1260" s="13"/>
      <c r="F1260" s="13"/>
      <c r="G1260" s="16" t="str">
        <f>IF($B1260="","",IFERROR(INDEX(Items!$C:$C,MATCH($B1260,Items!$A:$A,0))&amp;"",""))</f>
        <v/>
      </c>
      <c r="H1260" s="17" t="str">
        <f>IF(OR($B1260="",$D1260=""),"",ROUND(N($D1260)*IFERROR(INDEX(Items!$G:$G,MATCH($B1260,Items!$A:$A,0)),0),2))</f>
        <v/>
      </c>
    </row>
    <row r="1261" spans="1:8" x14ac:dyDescent="0.3">
      <c r="A1261" s="15"/>
      <c r="B1261" s="13"/>
      <c r="C1261" s="13"/>
      <c r="D1261" s="13"/>
      <c r="E1261" s="13"/>
      <c r="F1261" s="13"/>
      <c r="G1261" s="16" t="str">
        <f>IF($B1261="","",IFERROR(INDEX(Items!$C:$C,MATCH($B1261,Items!$A:$A,0))&amp;"",""))</f>
        <v/>
      </c>
      <c r="H1261" s="17" t="str">
        <f>IF(OR($B1261="",$D1261=""),"",ROUND(N($D1261)*IFERROR(INDEX(Items!$G:$G,MATCH($B1261,Items!$A:$A,0)),0),2))</f>
        <v/>
      </c>
    </row>
    <row r="1262" spans="1:8" x14ac:dyDescent="0.3">
      <c r="A1262" s="15"/>
      <c r="B1262" s="13"/>
      <c r="C1262" s="13"/>
      <c r="D1262" s="13"/>
      <c r="E1262" s="13"/>
      <c r="F1262" s="13"/>
      <c r="G1262" s="16" t="str">
        <f>IF($B1262="","",IFERROR(INDEX(Items!$C:$C,MATCH($B1262,Items!$A:$A,0))&amp;"",""))</f>
        <v/>
      </c>
      <c r="H1262" s="17" t="str">
        <f>IF(OR($B1262="",$D1262=""),"",ROUND(N($D1262)*IFERROR(INDEX(Items!$G:$G,MATCH($B1262,Items!$A:$A,0)),0),2))</f>
        <v/>
      </c>
    </row>
    <row r="1263" spans="1:8" x14ac:dyDescent="0.3">
      <c r="A1263" s="15"/>
      <c r="B1263" s="13"/>
      <c r="C1263" s="13"/>
      <c r="D1263" s="13"/>
      <c r="E1263" s="13"/>
      <c r="F1263" s="13"/>
      <c r="G1263" s="16" t="str">
        <f>IF($B1263="","",IFERROR(INDEX(Items!$C:$C,MATCH($B1263,Items!$A:$A,0))&amp;"",""))</f>
        <v/>
      </c>
      <c r="H1263" s="17" t="str">
        <f>IF(OR($B1263="",$D1263=""),"",ROUND(N($D1263)*IFERROR(INDEX(Items!$G:$G,MATCH($B1263,Items!$A:$A,0)),0),2))</f>
        <v/>
      </c>
    </row>
    <row r="1264" spans="1:8" x14ac:dyDescent="0.3">
      <c r="A1264" s="15"/>
      <c r="B1264" s="13"/>
      <c r="C1264" s="13"/>
      <c r="D1264" s="13"/>
      <c r="E1264" s="13"/>
      <c r="F1264" s="13"/>
      <c r="G1264" s="16" t="str">
        <f>IF($B1264="","",IFERROR(INDEX(Items!$C:$C,MATCH($B1264,Items!$A:$A,0))&amp;"",""))</f>
        <v/>
      </c>
      <c r="H1264" s="17" t="str">
        <f>IF(OR($B1264="",$D1264=""),"",ROUND(N($D1264)*IFERROR(INDEX(Items!$G:$G,MATCH($B1264,Items!$A:$A,0)),0),2))</f>
        <v/>
      </c>
    </row>
    <row r="1265" spans="1:8" x14ac:dyDescent="0.3">
      <c r="A1265" s="15"/>
      <c r="B1265" s="13"/>
      <c r="C1265" s="13"/>
      <c r="D1265" s="13"/>
      <c r="E1265" s="13"/>
      <c r="F1265" s="13"/>
      <c r="G1265" s="16" t="str">
        <f>IF($B1265="","",IFERROR(INDEX(Items!$C:$C,MATCH($B1265,Items!$A:$A,0))&amp;"",""))</f>
        <v/>
      </c>
      <c r="H1265" s="17" t="str">
        <f>IF(OR($B1265="",$D1265=""),"",ROUND(N($D1265)*IFERROR(INDEX(Items!$G:$G,MATCH($B1265,Items!$A:$A,0)),0),2))</f>
        <v/>
      </c>
    </row>
    <row r="1266" spans="1:8" x14ac:dyDescent="0.3">
      <c r="A1266" s="15"/>
      <c r="B1266" s="13"/>
      <c r="C1266" s="13"/>
      <c r="D1266" s="13"/>
      <c r="E1266" s="13"/>
      <c r="F1266" s="13"/>
      <c r="G1266" s="16" t="str">
        <f>IF($B1266="","",IFERROR(INDEX(Items!$C:$C,MATCH($B1266,Items!$A:$A,0))&amp;"",""))</f>
        <v/>
      </c>
      <c r="H1266" s="17" t="str">
        <f>IF(OR($B1266="",$D1266=""),"",ROUND(N($D1266)*IFERROR(INDEX(Items!$G:$G,MATCH($B1266,Items!$A:$A,0)),0),2))</f>
        <v/>
      </c>
    </row>
    <row r="1267" spans="1:8" x14ac:dyDescent="0.3">
      <c r="A1267" s="15"/>
      <c r="B1267" s="13"/>
      <c r="C1267" s="13"/>
      <c r="D1267" s="13"/>
      <c r="E1267" s="13"/>
      <c r="F1267" s="13"/>
      <c r="G1267" s="16" t="str">
        <f>IF($B1267="","",IFERROR(INDEX(Items!$C:$C,MATCH($B1267,Items!$A:$A,0))&amp;"",""))</f>
        <v/>
      </c>
      <c r="H1267" s="17" t="str">
        <f>IF(OR($B1267="",$D1267=""),"",ROUND(N($D1267)*IFERROR(INDEX(Items!$G:$G,MATCH($B1267,Items!$A:$A,0)),0),2))</f>
        <v/>
      </c>
    </row>
    <row r="1268" spans="1:8" x14ac:dyDescent="0.3">
      <c r="A1268" s="15"/>
      <c r="B1268" s="13"/>
      <c r="C1268" s="13"/>
      <c r="D1268" s="13"/>
      <c r="E1268" s="13"/>
      <c r="F1268" s="13"/>
      <c r="G1268" s="16" t="str">
        <f>IF($B1268="","",IFERROR(INDEX(Items!$C:$C,MATCH($B1268,Items!$A:$A,0))&amp;"",""))</f>
        <v/>
      </c>
      <c r="H1268" s="17" t="str">
        <f>IF(OR($B1268="",$D1268=""),"",ROUND(N($D1268)*IFERROR(INDEX(Items!$G:$G,MATCH($B1268,Items!$A:$A,0)),0),2))</f>
        <v/>
      </c>
    </row>
    <row r="1269" spans="1:8" x14ac:dyDescent="0.3">
      <c r="A1269" s="15"/>
      <c r="B1269" s="13"/>
      <c r="C1269" s="13"/>
      <c r="D1269" s="13"/>
      <c r="E1269" s="13"/>
      <c r="F1269" s="13"/>
      <c r="G1269" s="16" t="str">
        <f>IF($B1269="","",IFERROR(INDEX(Items!$C:$C,MATCH($B1269,Items!$A:$A,0))&amp;"",""))</f>
        <v/>
      </c>
      <c r="H1269" s="17" t="str">
        <f>IF(OR($B1269="",$D1269=""),"",ROUND(N($D1269)*IFERROR(INDEX(Items!$G:$G,MATCH($B1269,Items!$A:$A,0)),0),2))</f>
        <v/>
      </c>
    </row>
    <row r="1270" spans="1:8" x14ac:dyDescent="0.3">
      <c r="A1270" s="15"/>
      <c r="B1270" s="13"/>
      <c r="C1270" s="13"/>
      <c r="D1270" s="13"/>
      <c r="E1270" s="13"/>
      <c r="F1270" s="13"/>
      <c r="G1270" s="16" t="str">
        <f>IF($B1270="","",IFERROR(INDEX(Items!$C:$C,MATCH($B1270,Items!$A:$A,0))&amp;"",""))</f>
        <v/>
      </c>
      <c r="H1270" s="17" t="str">
        <f>IF(OR($B1270="",$D1270=""),"",ROUND(N($D1270)*IFERROR(INDEX(Items!$G:$G,MATCH($B1270,Items!$A:$A,0)),0),2))</f>
        <v/>
      </c>
    </row>
    <row r="1271" spans="1:8" x14ac:dyDescent="0.3">
      <c r="A1271" s="15"/>
      <c r="B1271" s="13"/>
      <c r="C1271" s="13"/>
      <c r="D1271" s="13"/>
      <c r="E1271" s="13"/>
      <c r="F1271" s="13"/>
      <c r="G1271" s="16" t="str">
        <f>IF($B1271="","",IFERROR(INDEX(Items!$C:$C,MATCH($B1271,Items!$A:$A,0))&amp;"",""))</f>
        <v/>
      </c>
      <c r="H1271" s="17" t="str">
        <f>IF(OR($B1271="",$D1271=""),"",ROUND(N($D1271)*IFERROR(INDEX(Items!$G:$G,MATCH($B1271,Items!$A:$A,0)),0),2))</f>
        <v/>
      </c>
    </row>
    <row r="1272" spans="1:8" x14ac:dyDescent="0.3">
      <c r="A1272" s="15"/>
      <c r="B1272" s="13"/>
      <c r="C1272" s="13"/>
      <c r="D1272" s="13"/>
      <c r="E1272" s="13"/>
      <c r="F1272" s="13"/>
      <c r="G1272" s="16" t="str">
        <f>IF($B1272="","",IFERROR(INDEX(Items!$C:$C,MATCH($B1272,Items!$A:$A,0))&amp;"",""))</f>
        <v/>
      </c>
      <c r="H1272" s="17" t="str">
        <f>IF(OR($B1272="",$D1272=""),"",ROUND(N($D1272)*IFERROR(INDEX(Items!$G:$G,MATCH($B1272,Items!$A:$A,0)),0),2))</f>
        <v/>
      </c>
    </row>
    <row r="1273" spans="1:8" x14ac:dyDescent="0.3">
      <c r="A1273" s="15"/>
      <c r="B1273" s="13"/>
      <c r="C1273" s="13"/>
      <c r="D1273" s="13"/>
      <c r="E1273" s="13"/>
      <c r="F1273" s="13"/>
      <c r="G1273" s="16" t="str">
        <f>IF($B1273="","",IFERROR(INDEX(Items!$C:$C,MATCH($B1273,Items!$A:$A,0))&amp;"",""))</f>
        <v/>
      </c>
      <c r="H1273" s="17" t="str">
        <f>IF(OR($B1273="",$D1273=""),"",ROUND(N($D1273)*IFERROR(INDEX(Items!$G:$G,MATCH($B1273,Items!$A:$A,0)),0),2))</f>
        <v/>
      </c>
    </row>
    <row r="1274" spans="1:8" x14ac:dyDescent="0.3">
      <c r="A1274" s="15"/>
      <c r="B1274" s="13"/>
      <c r="C1274" s="13"/>
      <c r="D1274" s="13"/>
      <c r="E1274" s="13"/>
      <c r="F1274" s="13"/>
      <c r="G1274" s="16" t="str">
        <f>IF($B1274="","",IFERROR(INDEX(Items!$C:$C,MATCH($B1274,Items!$A:$A,0))&amp;"",""))</f>
        <v/>
      </c>
      <c r="H1274" s="17" t="str">
        <f>IF(OR($B1274="",$D1274=""),"",ROUND(N($D1274)*IFERROR(INDEX(Items!$G:$G,MATCH($B1274,Items!$A:$A,0)),0),2))</f>
        <v/>
      </c>
    </row>
    <row r="1275" spans="1:8" x14ac:dyDescent="0.3">
      <c r="A1275" s="15"/>
      <c r="B1275" s="13"/>
      <c r="C1275" s="13"/>
      <c r="D1275" s="13"/>
      <c r="E1275" s="13"/>
      <c r="F1275" s="13"/>
      <c r="G1275" s="16" t="str">
        <f>IF($B1275="","",IFERROR(INDEX(Items!$C:$C,MATCH($B1275,Items!$A:$A,0))&amp;"",""))</f>
        <v/>
      </c>
      <c r="H1275" s="17" t="str">
        <f>IF(OR($B1275="",$D1275=""),"",ROUND(N($D1275)*IFERROR(INDEX(Items!$G:$G,MATCH($B1275,Items!$A:$A,0)),0),2))</f>
        <v/>
      </c>
    </row>
    <row r="1276" spans="1:8" x14ac:dyDescent="0.3">
      <c r="A1276" s="15"/>
      <c r="B1276" s="13"/>
      <c r="C1276" s="13"/>
      <c r="D1276" s="13"/>
      <c r="E1276" s="13"/>
      <c r="F1276" s="13"/>
      <c r="G1276" s="16" t="str">
        <f>IF($B1276="","",IFERROR(INDEX(Items!$C:$C,MATCH($B1276,Items!$A:$A,0))&amp;"",""))</f>
        <v/>
      </c>
      <c r="H1276" s="17" t="str">
        <f>IF(OR($B1276="",$D1276=""),"",ROUND(N($D1276)*IFERROR(INDEX(Items!$G:$G,MATCH($B1276,Items!$A:$A,0)),0),2))</f>
        <v/>
      </c>
    </row>
    <row r="1277" spans="1:8" x14ac:dyDescent="0.3">
      <c r="A1277" s="15"/>
      <c r="B1277" s="13"/>
      <c r="C1277" s="13"/>
      <c r="D1277" s="13"/>
      <c r="E1277" s="13"/>
      <c r="F1277" s="13"/>
      <c r="G1277" s="16" t="str">
        <f>IF($B1277="","",IFERROR(INDEX(Items!$C:$C,MATCH($B1277,Items!$A:$A,0))&amp;"",""))</f>
        <v/>
      </c>
      <c r="H1277" s="17" t="str">
        <f>IF(OR($B1277="",$D1277=""),"",ROUND(N($D1277)*IFERROR(INDEX(Items!$G:$G,MATCH($B1277,Items!$A:$A,0)),0),2))</f>
        <v/>
      </c>
    </row>
    <row r="1278" spans="1:8" x14ac:dyDescent="0.3">
      <c r="A1278" s="15"/>
      <c r="B1278" s="13"/>
      <c r="C1278" s="13"/>
      <c r="D1278" s="13"/>
      <c r="E1278" s="13"/>
      <c r="F1278" s="13"/>
      <c r="G1278" s="16" t="str">
        <f>IF($B1278="","",IFERROR(INDEX(Items!$C:$C,MATCH($B1278,Items!$A:$A,0))&amp;"",""))</f>
        <v/>
      </c>
      <c r="H1278" s="17" t="str">
        <f>IF(OR($B1278="",$D1278=""),"",ROUND(N($D1278)*IFERROR(INDEX(Items!$G:$G,MATCH($B1278,Items!$A:$A,0)),0),2))</f>
        <v/>
      </c>
    </row>
    <row r="1279" spans="1:8" x14ac:dyDescent="0.3">
      <c r="A1279" s="15"/>
      <c r="B1279" s="13"/>
      <c r="C1279" s="13"/>
      <c r="D1279" s="13"/>
      <c r="E1279" s="13"/>
      <c r="F1279" s="13"/>
      <c r="G1279" s="16" t="str">
        <f>IF($B1279="","",IFERROR(INDEX(Items!$C:$C,MATCH($B1279,Items!$A:$A,0))&amp;"",""))</f>
        <v/>
      </c>
      <c r="H1279" s="17" t="str">
        <f>IF(OR($B1279="",$D1279=""),"",ROUND(N($D1279)*IFERROR(INDEX(Items!$G:$G,MATCH($B1279,Items!$A:$A,0)),0),2))</f>
        <v/>
      </c>
    </row>
    <row r="1280" spans="1:8" x14ac:dyDescent="0.3">
      <c r="A1280" s="15"/>
      <c r="B1280" s="13"/>
      <c r="C1280" s="13"/>
      <c r="D1280" s="13"/>
      <c r="E1280" s="13"/>
      <c r="F1280" s="13"/>
      <c r="G1280" s="16" t="str">
        <f>IF($B1280="","",IFERROR(INDEX(Items!$C:$C,MATCH($B1280,Items!$A:$A,0))&amp;"",""))</f>
        <v/>
      </c>
      <c r="H1280" s="17" t="str">
        <f>IF(OR($B1280="",$D1280=""),"",ROUND(N($D1280)*IFERROR(INDEX(Items!$G:$G,MATCH($B1280,Items!$A:$A,0)),0),2))</f>
        <v/>
      </c>
    </row>
    <row r="1281" spans="1:8" x14ac:dyDescent="0.3">
      <c r="A1281" s="15"/>
      <c r="B1281" s="13"/>
      <c r="C1281" s="13"/>
      <c r="D1281" s="13"/>
      <c r="E1281" s="13"/>
      <c r="F1281" s="13"/>
      <c r="G1281" s="16" t="str">
        <f>IF($B1281="","",IFERROR(INDEX(Items!$C:$C,MATCH($B1281,Items!$A:$A,0))&amp;"",""))</f>
        <v/>
      </c>
      <c r="H1281" s="17" t="str">
        <f>IF(OR($B1281="",$D1281=""),"",ROUND(N($D1281)*IFERROR(INDEX(Items!$G:$G,MATCH($B1281,Items!$A:$A,0)),0),2))</f>
        <v/>
      </c>
    </row>
    <row r="1282" spans="1:8" x14ac:dyDescent="0.3">
      <c r="A1282" s="15"/>
      <c r="B1282" s="13"/>
      <c r="C1282" s="13"/>
      <c r="D1282" s="13"/>
      <c r="E1282" s="13"/>
      <c r="F1282" s="13"/>
      <c r="G1282" s="16" t="str">
        <f>IF($B1282="","",IFERROR(INDEX(Items!$C:$C,MATCH($B1282,Items!$A:$A,0))&amp;"",""))</f>
        <v/>
      </c>
      <c r="H1282" s="17" t="str">
        <f>IF(OR($B1282="",$D1282=""),"",ROUND(N($D1282)*IFERROR(INDEX(Items!$G:$G,MATCH($B1282,Items!$A:$A,0)),0),2))</f>
        <v/>
      </c>
    </row>
    <row r="1283" spans="1:8" x14ac:dyDescent="0.3">
      <c r="A1283" s="15"/>
      <c r="B1283" s="13"/>
      <c r="C1283" s="13"/>
      <c r="D1283" s="13"/>
      <c r="E1283" s="13"/>
      <c r="F1283" s="13"/>
      <c r="G1283" s="16" t="str">
        <f>IF($B1283="","",IFERROR(INDEX(Items!$C:$C,MATCH($B1283,Items!$A:$A,0))&amp;"",""))</f>
        <v/>
      </c>
      <c r="H1283" s="17" t="str">
        <f>IF(OR($B1283="",$D1283=""),"",ROUND(N($D1283)*IFERROR(INDEX(Items!$G:$G,MATCH($B1283,Items!$A:$A,0)),0),2))</f>
        <v/>
      </c>
    </row>
    <row r="1284" spans="1:8" x14ac:dyDescent="0.3">
      <c r="A1284" s="15"/>
      <c r="B1284" s="13"/>
      <c r="C1284" s="13"/>
      <c r="D1284" s="13"/>
      <c r="E1284" s="13"/>
      <c r="F1284" s="13"/>
      <c r="G1284" s="16" t="str">
        <f>IF($B1284="","",IFERROR(INDEX(Items!$C:$C,MATCH($B1284,Items!$A:$A,0))&amp;"",""))</f>
        <v/>
      </c>
      <c r="H1284" s="17" t="str">
        <f>IF(OR($B1284="",$D1284=""),"",ROUND(N($D1284)*IFERROR(INDEX(Items!$G:$G,MATCH($B1284,Items!$A:$A,0)),0),2))</f>
        <v/>
      </c>
    </row>
    <row r="1285" spans="1:8" x14ac:dyDescent="0.3">
      <c r="A1285" s="15"/>
      <c r="B1285" s="13"/>
      <c r="C1285" s="13"/>
      <c r="D1285" s="13"/>
      <c r="E1285" s="13"/>
      <c r="F1285" s="13"/>
      <c r="G1285" s="16" t="str">
        <f>IF($B1285="","",IFERROR(INDEX(Items!$C:$C,MATCH($B1285,Items!$A:$A,0))&amp;"",""))</f>
        <v/>
      </c>
      <c r="H1285" s="17" t="str">
        <f>IF(OR($B1285="",$D1285=""),"",ROUND(N($D1285)*IFERROR(INDEX(Items!$G:$G,MATCH($B1285,Items!$A:$A,0)),0),2))</f>
        <v/>
      </c>
    </row>
    <row r="1286" spans="1:8" x14ac:dyDescent="0.3">
      <c r="A1286" s="15"/>
      <c r="B1286" s="13"/>
      <c r="C1286" s="13"/>
      <c r="D1286" s="13"/>
      <c r="E1286" s="13"/>
      <c r="F1286" s="13"/>
      <c r="G1286" s="16" t="str">
        <f>IF($B1286="","",IFERROR(INDEX(Items!$C:$C,MATCH($B1286,Items!$A:$A,0))&amp;"",""))</f>
        <v/>
      </c>
      <c r="H1286" s="17" t="str">
        <f>IF(OR($B1286="",$D1286=""),"",ROUND(N($D1286)*IFERROR(INDEX(Items!$G:$G,MATCH($B1286,Items!$A:$A,0)),0),2))</f>
        <v/>
      </c>
    </row>
    <row r="1287" spans="1:8" x14ac:dyDescent="0.3">
      <c r="A1287" s="15"/>
      <c r="B1287" s="13"/>
      <c r="C1287" s="13"/>
      <c r="D1287" s="13"/>
      <c r="E1287" s="13"/>
      <c r="F1287" s="13"/>
      <c r="G1287" s="16" t="str">
        <f>IF($B1287="","",IFERROR(INDEX(Items!$C:$C,MATCH($B1287,Items!$A:$A,0))&amp;"",""))</f>
        <v/>
      </c>
      <c r="H1287" s="17" t="str">
        <f>IF(OR($B1287="",$D1287=""),"",ROUND(N($D1287)*IFERROR(INDEX(Items!$G:$G,MATCH($B1287,Items!$A:$A,0)),0),2))</f>
        <v/>
      </c>
    </row>
    <row r="1288" spans="1:8" x14ac:dyDescent="0.3">
      <c r="A1288" s="15"/>
      <c r="B1288" s="13"/>
      <c r="C1288" s="13"/>
      <c r="D1288" s="13"/>
      <c r="E1288" s="13"/>
      <c r="F1288" s="13"/>
      <c r="G1288" s="16" t="str">
        <f>IF($B1288="","",IFERROR(INDEX(Items!$C:$C,MATCH($B1288,Items!$A:$A,0))&amp;"",""))</f>
        <v/>
      </c>
      <c r="H1288" s="17" t="str">
        <f>IF(OR($B1288="",$D1288=""),"",ROUND(N($D1288)*IFERROR(INDEX(Items!$G:$G,MATCH($B1288,Items!$A:$A,0)),0),2))</f>
        <v/>
      </c>
    </row>
    <row r="1289" spans="1:8" x14ac:dyDescent="0.3">
      <c r="A1289" s="15"/>
      <c r="B1289" s="13"/>
      <c r="C1289" s="13"/>
      <c r="D1289" s="13"/>
      <c r="E1289" s="13"/>
      <c r="F1289" s="13"/>
      <c r="G1289" s="16" t="str">
        <f>IF($B1289="","",IFERROR(INDEX(Items!$C:$C,MATCH($B1289,Items!$A:$A,0))&amp;"",""))</f>
        <v/>
      </c>
      <c r="H1289" s="17" t="str">
        <f>IF(OR($B1289="",$D1289=""),"",ROUND(N($D1289)*IFERROR(INDEX(Items!$G:$G,MATCH($B1289,Items!$A:$A,0)),0),2))</f>
        <v/>
      </c>
    </row>
    <row r="1290" spans="1:8" x14ac:dyDescent="0.3">
      <c r="A1290" s="15"/>
      <c r="B1290" s="13"/>
      <c r="C1290" s="13"/>
      <c r="D1290" s="13"/>
      <c r="E1290" s="13"/>
      <c r="F1290" s="13"/>
      <c r="G1290" s="16" t="str">
        <f>IF($B1290="","",IFERROR(INDEX(Items!$C:$C,MATCH($B1290,Items!$A:$A,0))&amp;"",""))</f>
        <v/>
      </c>
      <c r="H1290" s="17" t="str">
        <f>IF(OR($B1290="",$D1290=""),"",ROUND(N($D1290)*IFERROR(INDEX(Items!$G:$G,MATCH($B1290,Items!$A:$A,0)),0),2))</f>
        <v/>
      </c>
    </row>
    <row r="1291" spans="1:8" x14ac:dyDescent="0.3">
      <c r="A1291" s="15"/>
      <c r="B1291" s="13"/>
      <c r="C1291" s="13"/>
      <c r="D1291" s="13"/>
      <c r="E1291" s="13"/>
      <c r="F1291" s="13"/>
      <c r="G1291" s="16" t="str">
        <f>IF($B1291="","",IFERROR(INDEX(Items!$C:$C,MATCH($B1291,Items!$A:$A,0))&amp;"",""))</f>
        <v/>
      </c>
      <c r="H1291" s="17" t="str">
        <f>IF(OR($B1291="",$D1291=""),"",ROUND(N($D1291)*IFERROR(INDEX(Items!$G:$G,MATCH($B1291,Items!$A:$A,0)),0),2))</f>
        <v/>
      </c>
    </row>
    <row r="1292" spans="1:8" x14ac:dyDescent="0.3">
      <c r="A1292" s="15"/>
      <c r="B1292" s="13"/>
      <c r="C1292" s="13"/>
      <c r="D1292" s="13"/>
      <c r="E1292" s="13"/>
      <c r="F1292" s="13"/>
      <c r="G1292" s="16" t="str">
        <f>IF($B1292="","",IFERROR(INDEX(Items!$C:$C,MATCH($B1292,Items!$A:$A,0))&amp;"",""))</f>
        <v/>
      </c>
      <c r="H1292" s="17" t="str">
        <f>IF(OR($B1292="",$D1292=""),"",ROUND(N($D1292)*IFERROR(INDEX(Items!$G:$G,MATCH($B1292,Items!$A:$A,0)),0),2))</f>
        <v/>
      </c>
    </row>
    <row r="1293" spans="1:8" x14ac:dyDescent="0.3">
      <c r="A1293" s="15"/>
      <c r="B1293" s="13"/>
      <c r="C1293" s="13"/>
      <c r="D1293" s="13"/>
      <c r="E1293" s="13"/>
      <c r="F1293" s="13"/>
      <c r="G1293" s="16" t="str">
        <f>IF($B1293="","",IFERROR(INDEX(Items!$C:$C,MATCH($B1293,Items!$A:$A,0))&amp;"",""))</f>
        <v/>
      </c>
      <c r="H1293" s="17" t="str">
        <f>IF(OR($B1293="",$D1293=""),"",ROUND(N($D1293)*IFERROR(INDEX(Items!$G:$G,MATCH($B1293,Items!$A:$A,0)),0),2))</f>
        <v/>
      </c>
    </row>
    <row r="1294" spans="1:8" x14ac:dyDescent="0.3">
      <c r="A1294" s="15"/>
      <c r="B1294" s="13"/>
      <c r="C1294" s="13"/>
      <c r="D1294" s="13"/>
      <c r="E1294" s="13"/>
      <c r="F1294" s="13"/>
      <c r="G1294" s="16" t="str">
        <f>IF($B1294="","",IFERROR(INDEX(Items!$C:$C,MATCH($B1294,Items!$A:$A,0))&amp;"",""))</f>
        <v/>
      </c>
      <c r="H1294" s="17" t="str">
        <f>IF(OR($B1294="",$D1294=""),"",ROUND(N($D1294)*IFERROR(INDEX(Items!$G:$G,MATCH($B1294,Items!$A:$A,0)),0),2))</f>
        <v/>
      </c>
    </row>
    <row r="1295" spans="1:8" x14ac:dyDescent="0.3">
      <c r="A1295" s="15"/>
      <c r="B1295" s="13"/>
      <c r="C1295" s="13"/>
      <c r="D1295" s="13"/>
      <c r="E1295" s="13"/>
      <c r="F1295" s="13"/>
      <c r="G1295" s="16" t="str">
        <f>IF($B1295="","",IFERROR(INDEX(Items!$C:$C,MATCH($B1295,Items!$A:$A,0))&amp;"",""))</f>
        <v/>
      </c>
      <c r="H1295" s="17" t="str">
        <f>IF(OR($B1295="",$D1295=""),"",ROUND(N($D1295)*IFERROR(INDEX(Items!$G:$G,MATCH($B1295,Items!$A:$A,0)),0),2))</f>
        <v/>
      </c>
    </row>
    <row r="1296" spans="1:8" x14ac:dyDescent="0.3">
      <c r="A1296" s="15"/>
      <c r="B1296" s="13"/>
      <c r="C1296" s="13"/>
      <c r="D1296" s="13"/>
      <c r="E1296" s="13"/>
      <c r="F1296" s="13"/>
      <c r="G1296" s="16" t="str">
        <f>IF($B1296="","",IFERROR(INDEX(Items!$C:$C,MATCH($B1296,Items!$A:$A,0))&amp;"",""))</f>
        <v/>
      </c>
      <c r="H1296" s="17" t="str">
        <f>IF(OR($B1296="",$D1296=""),"",ROUND(N($D1296)*IFERROR(INDEX(Items!$G:$G,MATCH($B1296,Items!$A:$A,0)),0),2))</f>
        <v/>
      </c>
    </row>
    <row r="1297" spans="1:8" x14ac:dyDescent="0.3">
      <c r="A1297" s="15"/>
      <c r="B1297" s="13"/>
      <c r="C1297" s="13"/>
      <c r="D1297" s="13"/>
      <c r="E1297" s="13"/>
      <c r="F1297" s="13"/>
      <c r="G1297" s="16" t="str">
        <f>IF($B1297="","",IFERROR(INDEX(Items!$C:$C,MATCH($B1297,Items!$A:$A,0))&amp;"",""))</f>
        <v/>
      </c>
      <c r="H1297" s="17" t="str">
        <f>IF(OR($B1297="",$D1297=""),"",ROUND(N($D1297)*IFERROR(INDEX(Items!$G:$G,MATCH($B1297,Items!$A:$A,0)),0),2))</f>
        <v/>
      </c>
    </row>
    <row r="1298" spans="1:8" x14ac:dyDescent="0.3">
      <c r="A1298" s="15"/>
      <c r="B1298" s="13"/>
      <c r="C1298" s="13"/>
      <c r="D1298" s="13"/>
      <c r="E1298" s="13"/>
      <c r="F1298" s="13"/>
      <c r="G1298" s="16" t="str">
        <f>IF($B1298="","",IFERROR(INDEX(Items!$C:$C,MATCH($B1298,Items!$A:$A,0))&amp;"",""))</f>
        <v/>
      </c>
      <c r="H1298" s="17" t="str">
        <f>IF(OR($B1298="",$D1298=""),"",ROUND(N($D1298)*IFERROR(INDEX(Items!$G:$G,MATCH($B1298,Items!$A:$A,0)),0),2))</f>
        <v/>
      </c>
    </row>
    <row r="1299" spans="1:8" x14ac:dyDescent="0.3">
      <c r="A1299" s="15"/>
      <c r="B1299" s="13"/>
      <c r="C1299" s="13"/>
      <c r="D1299" s="13"/>
      <c r="E1299" s="13"/>
      <c r="F1299" s="13"/>
      <c r="G1299" s="16" t="str">
        <f>IF($B1299="","",IFERROR(INDEX(Items!$C:$C,MATCH($B1299,Items!$A:$A,0))&amp;"",""))</f>
        <v/>
      </c>
      <c r="H1299" s="17" t="str">
        <f>IF(OR($B1299="",$D1299=""),"",ROUND(N($D1299)*IFERROR(INDEX(Items!$G:$G,MATCH($B1299,Items!$A:$A,0)),0),2))</f>
        <v/>
      </c>
    </row>
    <row r="1300" spans="1:8" x14ac:dyDescent="0.3">
      <c r="A1300" s="15"/>
      <c r="B1300" s="13"/>
      <c r="C1300" s="13"/>
      <c r="D1300" s="13"/>
      <c r="E1300" s="13"/>
      <c r="F1300" s="13"/>
      <c r="G1300" s="16" t="str">
        <f>IF($B1300="","",IFERROR(INDEX(Items!$C:$C,MATCH($B1300,Items!$A:$A,0))&amp;"",""))</f>
        <v/>
      </c>
      <c r="H1300" s="17" t="str">
        <f>IF(OR($B1300="",$D1300=""),"",ROUND(N($D1300)*IFERROR(INDEX(Items!$G:$G,MATCH($B1300,Items!$A:$A,0)),0),2))</f>
        <v/>
      </c>
    </row>
    <row r="1301" spans="1:8" x14ac:dyDescent="0.3">
      <c r="A1301" s="15"/>
      <c r="B1301" s="13"/>
      <c r="C1301" s="13"/>
      <c r="D1301" s="13"/>
      <c r="E1301" s="13"/>
      <c r="F1301" s="13"/>
      <c r="G1301" s="16" t="str">
        <f>IF($B1301="","",IFERROR(INDEX(Items!$C:$C,MATCH($B1301,Items!$A:$A,0))&amp;"",""))</f>
        <v/>
      </c>
      <c r="H1301" s="17" t="str">
        <f>IF(OR($B1301="",$D1301=""),"",ROUND(N($D1301)*IFERROR(INDEX(Items!$G:$G,MATCH($B1301,Items!$A:$A,0)),0),2))</f>
        <v/>
      </c>
    </row>
    <row r="1302" spans="1:8" x14ac:dyDescent="0.3">
      <c r="A1302" s="15"/>
      <c r="B1302" s="13"/>
      <c r="C1302" s="13"/>
      <c r="D1302" s="13"/>
      <c r="E1302" s="13"/>
      <c r="F1302" s="13"/>
      <c r="G1302" s="16" t="str">
        <f>IF($B1302="","",IFERROR(INDEX(Items!$C:$C,MATCH($B1302,Items!$A:$A,0))&amp;"",""))</f>
        <v/>
      </c>
      <c r="H1302" s="17" t="str">
        <f>IF(OR($B1302="",$D1302=""),"",ROUND(N($D1302)*IFERROR(INDEX(Items!$G:$G,MATCH($B1302,Items!$A:$A,0)),0),2))</f>
        <v/>
      </c>
    </row>
    <row r="1303" spans="1:8" x14ac:dyDescent="0.3">
      <c r="A1303" s="15"/>
      <c r="B1303" s="13"/>
      <c r="C1303" s="13"/>
      <c r="D1303" s="13"/>
      <c r="E1303" s="13"/>
      <c r="F1303" s="13"/>
      <c r="G1303" s="16" t="str">
        <f>IF($B1303="","",IFERROR(INDEX(Items!$C:$C,MATCH($B1303,Items!$A:$A,0))&amp;"",""))</f>
        <v/>
      </c>
      <c r="H1303" s="17" t="str">
        <f>IF(OR($B1303="",$D1303=""),"",ROUND(N($D1303)*IFERROR(INDEX(Items!$G:$G,MATCH($B1303,Items!$A:$A,0)),0),2))</f>
        <v/>
      </c>
    </row>
    <row r="1304" spans="1:8" x14ac:dyDescent="0.3">
      <c r="A1304" s="15"/>
      <c r="B1304" s="13"/>
      <c r="C1304" s="13"/>
      <c r="D1304" s="13"/>
      <c r="E1304" s="13"/>
      <c r="F1304" s="13"/>
      <c r="G1304" s="16" t="str">
        <f>IF($B1304="","",IFERROR(INDEX(Items!$C:$C,MATCH($B1304,Items!$A:$A,0))&amp;"",""))</f>
        <v/>
      </c>
      <c r="H1304" s="17" t="str">
        <f>IF(OR($B1304="",$D1304=""),"",ROUND(N($D1304)*IFERROR(INDEX(Items!$G:$G,MATCH($B1304,Items!$A:$A,0)),0),2))</f>
        <v/>
      </c>
    </row>
    <row r="1305" spans="1:8" x14ac:dyDescent="0.3">
      <c r="A1305" s="15"/>
      <c r="B1305" s="13"/>
      <c r="C1305" s="13"/>
      <c r="D1305" s="13"/>
      <c r="E1305" s="13"/>
      <c r="F1305" s="13"/>
      <c r="G1305" s="16" t="str">
        <f>IF($B1305="","",IFERROR(INDEX(Items!$C:$C,MATCH($B1305,Items!$A:$A,0))&amp;"",""))</f>
        <v/>
      </c>
      <c r="H1305" s="17" t="str">
        <f>IF(OR($B1305="",$D1305=""),"",ROUND(N($D1305)*IFERROR(INDEX(Items!$G:$G,MATCH($B1305,Items!$A:$A,0)),0),2))</f>
        <v/>
      </c>
    </row>
    <row r="1306" spans="1:8" x14ac:dyDescent="0.3">
      <c r="A1306" s="15"/>
      <c r="B1306" s="13"/>
      <c r="C1306" s="13"/>
      <c r="D1306" s="13"/>
      <c r="E1306" s="13"/>
      <c r="F1306" s="13"/>
      <c r="G1306" s="16" t="str">
        <f>IF($B1306="","",IFERROR(INDEX(Items!$C:$C,MATCH($B1306,Items!$A:$A,0))&amp;"",""))</f>
        <v/>
      </c>
      <c r="H1306" s="17" t="str">
        <f>IF(OR($B1306="",$D1306=""),"",ROUND(N($D1306)*IFERROR(INDEX(Items!$G:$G,MATCH($B1306,Items!$A:$A,0)),0),2))</f>
        <v/>
      </c>
    </row>
    <row r="1307" spans="1:8" x14ac:dyDescent="0.3">
      <c r="A1307" s="15"/>
      <c r="B1307" s="13"/>
      <c r="C1307" s="13"/>
      <c r="D1307" s="13"/>
      <c r="E1307" s="13"/>
      <c r="F1307" s="13"/>
      <c r="G1307" s="16" t="str">
        <f>IF($B1307="","",IFERROR(INDEX(Items!$C:$C,MATCH($B1307,Items!$A:$A,0))&amp;"",""))</f>
        <v/>
      </c>
      <c r="H1307" s="17" t="str">
        <f>IF(OR($B1307="",$D1307=""),"",ROUND(N($D1307)*IFERROR(INDEX(Items!$G:$G,MATCH($B1307,Items!$A:$A,0)),0),2))</f>
        <v/>
      </c>
    </row>
    <row r="1308" spans="1:8" x14ac:dyDescent="0.3">
      <c r="A1308" s="15"/>
      <c r="B1308" s="13"/>
      <c r="C1308" s="13"/>
      <c r="D1308" s="13"/>
      <c r="E1308" s="13"/>
      <c r="F1308" s="13"/>
      <c r="G1308" s="16" t="str">
        <f>IF($B1308="","",IFERROR(INDEX(Items!$C:$C,MATCH($B1308,Items!$A:$A,0))&amp;"",""))</f>
        <v/>
      </c>
      <c r="H1308" s="17" t="str">
        <f>IF(OR($B1308="",$D1308=""),"",ROUND(N($D1308)*IFERROR(INDEX(Items!$G:$G,MATCH($B1308,Items!$A:$A,0)),0),2))</f>
        <v/>
      </c>
    </row>
    <row r="1309" spans="1:8" x14ac:dyDescent="0.3">
      <c r="A1309" s="15"/>
      <c r="B1309" s="13"/>
      <c r="C1309" s="13"/>
      <c r="D1309" s="13"/>
      <c r="E1309" s="13"/>
      <c r="F1309" s="13"/>
      <c r="G1309" s="16" t="str">
        <f>IF($B1309="","",IFERROR(INDEX(Items!$C:$C,MATCH($B1309,Items!$A:$A,0))&amp;"",""))</f>
        <v/>
      </c>
      <c r="H1309" s="17" t="str">
        <f>IF(OR($B1309="",$D1309=""),"",ROUND(N($D1309)*IFERROR(INDEX(Items!$G:$G,MATCH($B1309,Items!$A:$A,0)),0),2))</f>
        <v/>
      </c>
    </row>
    <row r="1310" spans="1:8" x14ac:dyDescent="0.3">
      <c r="A1310" s="15"/>
      <c r="B1310" s="13"/>
      <c r="C1310" s="13"/>
      <c r="D1310" s="13"/>
      <c r="E1310" s="13"/>
      <c r="F1310" s="13"/>
      <c r="G1310" s="16" t="str">
        <f>IF($B1310="","",IFERROR(INDEX(Items!$C:$C,MATCH($B1310,Items!$A:$A,0))&amp;"",""))</f>
        <v/>
      </c>
      <c r="H1310" s="17" t="str">
        <f>IF(OR($B1310="",$D1310=""),"",ROUND(N($D1310)*IFERROR(INDEX(Items!$G:$G,MATCH($B1310,Items!$A:$A,0)),0),2))</f>
        <v/>
      </c>
    </row>
    <row r="1311" spans="1:8" x14ac:dyDescent="0.3">
      <c r="A1311" s="15"/>
      <c r="B1311" s="13"/>
      <c r="C1311" s="13"/>
      <c r="D1311" s="13"/>
      <c r="E1311" s="13"/>
      <c r="F1311" s="13"/>
      <c r="G1311" s="16" t="str">
        <f>IF($B1311="","",IFERROR(INDEX(Items!$C:$C,MATCH($B1311,Items!$A:$A,0))&amp;"",""))</f>
        <v/>
      </c>
      <c r="H1311" s="17" t="str">
        <f>IF(OR($B1311="",$D1311=""),"",ROUND(N($D1311)*IFERROR(INDEX(Items!$G:$G,MATCH($B1311,Items!$A:$A,0)),0),2))</f>
        <v/>
      </c>
    </row>
    <row r="1312" spans="1:8" x14ac:dyDescent="0.3">
      <c r="A1312" s="15"/>
      <c r="B1312" s="13"/>
      <c r="C1312" s="13"/>
      <c r="D1312" s="13"/>
      <c r="E1312" s="13"/>
      <c r="F1312" s="13"/>
      <c r="G1312" s="16" t="str">
        <f>IF($B1312="","",IFERROR(INDEX(Items!$C:$C,MATCH($B1312,Items!$A:$A,0))&amp;"",""))</f>
        <v/>
      </c>
      <c r="H1312" s="17" t="str">
        <f>IF(OR($B1312="",$D1312=""),"",ROUND(N($D1312)*IFERROR(INDEX(Items!$G:$G,MATCH($B1312,Items!$A:$A,0)),0),2))</f>
        <v/>
      </c>
    </row>
    <row r="1313" spans="1:8" x14ac:dyDescent="0.3">
      <c r="A1313" s="15"/>
      <c r="B1313" s="13"/>
      <c r="C1313" s="13"/>
      <c r="D1313" s="13"/>
      <c r="E1313" s="13"/>
      <c r="F1313" s="13"/>
      <c r="G1313" s="16" t="str">
        <f>IF($B1313="","",IFERROR(INDEX(Items!$C:$C,MATCH($B1313,Items!$A:$A,0))&amp;"",""))</f>
        <v/>
      </c>
      <c r="H1313" s="17" t="str">
        <f>IF(OR($B1313="",$D1313=""),"",ROUND(N($D1313)*IFERROR(INDEX(Items!$G:$G,MATCH($B1313,Items!$A:$A,0)),0),2))</f>
        <v/>
      </c>
    </row>
    <row r="1314" spans="1:8" x14ac:dyDescent="0.3">
      <c r="A1314" s="15"/>
      <c r="B1314" s="13"/>
      <c r="C1314" s="13"/>
      <c r="D1314" s="13"/>
      <c r="E1314" s="13"/>
      <c r="F1314" s="13"/>
      <c r="G1314" s="16" t="str">
        <f>IF($B1314="","",IFERROR(INDEX(Items!$C:$C,MATCH($B1314,Items!$A:$A,0))&amp;"",""))</f>
        <v/>
      </c>
      <c r="H1314" s="17" t="str">
        <f>IF(OR($B1314="",$D1314=""),"",ROUND(N($D1314)*IFERROR(INDEX(Items!$G:$G,MATCH($B1314,Items!$A:$A,0)),0),2))</f>
        <v/>
      </c>
    </row>
    <row r="1315" spans="1:8" x14ac:dyDescent="0.3">
      <c r="A1315" s="15"/>
      <c r="B1315" s="13"/>
      <c r="C1315" s="13"/>
      <c r="D1315" s="13"/>
      <c r="E1315" s="13"/>
      <c r="F1315" s="13"/>
      <c r="G1315" s="16" t="str">
        <f>IF($B1315="","",IFERROR(INDEX(Items!$C:$C,MATCH($B1315,Items!$A:$A,0))&amp;"",""))</f>
        <v/>
      </c>
      <c r="H1315" s="17" t="str">
        <f>IF(OR($B1315="",$D1315=""),"",ROUND(N($D1315)*IFERROR(INDEX(Items!$G:$G,MATCH($B1315,Items!$A:$A,0)),0),2))</f>
        <v/>
      </c>
    </row>
    <row r="1316" spans="1:8" x14ac:dyDescent="0.3">
      <c r="A1316" s="15"/>
      <c r="B1316" s="13"/>
      <c r="C1316" s="13"/>
      <c r="D1316" s="13"/>
      <c r="E1316" s="13"/>
      <c r="F1316" s="13"/>
      <c r="G1316" s="16" t="str">
        <f>IF($B1316="","",IFERROR(INDEX(Items!$C:$C,MATCH($B1316,Items!$A:$A,0))&amp;"",""))</f>
        <v/>
      </c>
      <c r="H1316" s="17" t="str">
        <f>IF(OR($B1316="",$D1316=""),"",ROUND(N($D1316)*IFERROR(INDEX(Items!$G:$G,MATCH($B1316,Items!$A:$A,0)),0),2))</f>
        <v/>
      </c>
    </row>
    <row r="1317" spans="1:8" x14ac:dyDescent="0.3">
      <c r="A1317" s="15"/>
      <c r="B1317" s="13"/>
      <c r="C1317" s="13"/>
      <c r="D1317" s="13"/>
      <c r="E1317" s="13"/>
      <c r="F1317" s="13"/>
      <c r="G1317" s="16" t="str">
        <f>IF($B1317="","",IFERROR(INDEX(Items!$C:$C,MATCH($B1317,Items!$A:$A,0))&amp;"",""))</f>
        <v/>
      </c>
      <c r="H1317" s="17" t="str">
        <f>IF(OR($B1317="",$D1317=""),"",ROUND(N($D1317)*IFERROR(INDEX(Items!$G:$G,MATCH($B1317,Items!$A:$A,0)),0),2))</f>
        <v/>
      </c>
    </row>
    <row r="1318" spans="1:8" x14ac:dyDescent="0.3">
      <c r="A1318" s="15"/>
      <c r="B1318" s="13"/>
      <c r="C1318" s="13"/>
      <c r="D1318" s="13"/>
      <c r="E1318" s="13"/>
      <c r="F1318" s="13"/>
      <c r="G1318" s="16" t="str">
        <f>IF($B1318="","",IFERROR(INDEX(Items!$C:$C,MATCH($B1318,Items!$A:$A,0))&amp;"",""))</f>
        <v/>
      </c>
      <c r="H1318" s="17" t="str">
        <f>IF(OR($B1318="",$D1318=""),"",ROUND(N($D1318)*IFERROR(INDEX(Items!$G:$G,MATCH($B1318,Items!$A:$A,0)),0),2))</f>
        <v/>
      </c>
    </row>
    <row r="1319" spans="1:8" x14ac:dyDescent="0.3">
      <c r="A1319" s="15"/>
      <c r="B1319" s="13"/>
      <c r="C1319" s="13"/>
      <c r="D1319" s="13"/>
      <c r="E1319" s="13"/>
      <c r="F1319" s="13"/>
      <c r="G1319" s="16" t="str">
        <f>IF($B1319="","",IFERROR(INDEX(Items!$C:$C,MATCH($B1319,Items!$A:$A,0))&amp;"",""))</f>
        <v/>
      </c>
      <c r="H1319" s="17" t="str">
        <f>IF(OR($B1319="",$D1319=""),"",ROUND(N($D1319)*IFERROR(INDEX(Items!$G:$G,MATCH($B1319,Items!$A:$A,0)),0),2))</f>
        <v/>
      </c>
    </row>
    <row r="1320" spans="1:8" x14ac:dyDescent="0.3">
      <c r="A1320" s="15"/>
      <c r="B1320" s="13"/>
      <c r="C1320" s="13"/>
      <c r="D1320" s="13"/>
      <c r="E1320" s="13"/>
      <c r="F1320" s="13"/>
      <c r="G1320" s="16" t="str">
        <f>IF($B1320="","",IFERROR(INDEX(Items!$C:$C,MATCH($B1320,Items!$A:$A,0))&amp;"",""))</f>
        <v/>
      </c>
      <c r="H1320" s="17" t="str">
        <f>IF(OR($B1320="",$D1320=""),"",ROUND(N($D1320)*IFERROR(INDEX(Items!$G:$G,MATCH($B1320,Items!$A:$A,0)),0),2))</f>
        <v/>
      </c>
    </row>
    <row r="1321" spans="1:8" x14ac:dyDescent="0.3">
      <c r="A1321" s="15"/>
      <c r="B1321" s="13"/>
      <c r="C1321" s="13"/>
      <c r="D1321" s="13"/>
      <c r="E1321" s="13"/>
      <c r="F1321" s="13"/>
      <c r="G1321" s="16" t="str">
        <f>IF($B1321="","",IFERROR(INDEX(Items!$C:$C,MATCH($B1321,Items!$A:$A,0))&amp;"",""))</f>
        <v/>
      </c>
      <c r="H1321" s="17" t="str">
        <f>IF(OR($B1321="",$D1321=""),"",ROUND(N($D1321)*IFERROR(INDEX(Items!$G:$G,MATCH($B1321,Items!$A:$A,0)),0),2))</f>
        <v/>
      </c>
    </row>
    <row r="1322" spans="1:8" x14ac:dyDescent="0.3">
      <c r="A1322" s="15"/>
      <c r="B1322" s="13"/>
      <c r="C1322" s="13"/>
      <c r="D1322" s="13"/>
      <c r="E1322" s="13"/>
      <c r="F1322" s="13"/>
      <c r="G1322" s="16" t="str">
        <f>IF($B1322="","",IFERROR(INDEX(Items!$C:$C,MATCH($B1322,Items!$A:$A,0))&amp;"",""))</f>
        <v/>
      </c>
      <c r="H1322" s="17" t="str">
        <f>IF(OR($B1322="",$D1322=""),"",ROUND(N($D1322)*IFERROR(INDEX(Items!$G:$G,MATCH($B1322,Items!$A:$A,0)),0),2))</f>
        <v/>
      </c>
    </row>
    <row r="1323" spans="1:8" x14ac:dyDescent="0.3">
      <c r="A1323" s="15"/>
      <c r="B1323" s="13"/>
      <c r="C1323" s="13"/>
      <c r="D1323" s="13"/>
      <c r="E1323" s="13"/>
      <c r="F1323" s="13"/>
      <c r="G1323" s="16" t="str">
        <f>IF($B1323="","",IFERROR(INDEX(Items!$C:$C,MATCH($B1323,Items!$A:$A,0))&amp;"",""))</f>
        <v/>
      </c>
      <c r="H1323" s="17" t="str">
        <f>IF(OR($B1323="",$D1323=""),"",ROUND(N($D1323)*IFERROR(INDEX(Items!$G:$G,MATCH($B1323,Items!$A:$A,0)),0),2))</f>
        <v/>
      </c>
    </row>
    <row r="1324" spans="1:8" x14ac:dyDescent="0.3">
      <c r="A1324" s="15"/>
      <c r="B1324" s="13"/>
      <c r="C1324" s="13"/>
      <c r="D1324" s="13"/>
      <c r="E1324" s="13"/>
      <c r="F1324" s="13"/>
      <c r="G1324" s="16" t="str">
        <f>IF($B1324="","",IFERROR(INDEX(Items!$C:$C,MATCH($B1324,Items!$A:$A,0))&amp;"",""))</f>
        <v/>
      </c>
      <c r="H1324" s="17" t="str">
        <f>IF(OR($B1324="",$D1324=""),"",ROUND(N($D1324)*IFERROR(INDEX(Items!$G:$G,MATCH($B1324,Items!$A:$A,0)),0),2))</f>
        <v/>
      </c>
    </row>
    <row r="1325" spans="1:8" x14ac:dyDescent="0.3">
      <c r="A1325" s="15"/>
      <c r="B1325" s="13"/>
      <c r="C1325" s="13"/>
      <c r="D1325" s="13"/>
      <c r="E1325" s="13"/>
      <c r="F1325" s="13"/>
      <c r="G1325" s="16" t="str">
        <f>IF($B1325="","",IFERROR(INDEX(Items!$C:$C,MATCH($B1325,Items!$A:$A,0))&amp;"",""))</f>
        <v/>
      </c>
      <c r="H1325" s="17" t="str">
        <f>IF(OR($B1325="",$D1325=""),"",ROUND(N($D1325)*IFERROR(INDEX(Items!$G:$G,MATCH($B1325,Items!$A:$A,0)),0),2))</f>
        <v/>
      </c>
    </row>
    <row r="1326" spans="1:8" x14ac:dyDescent="0.3">
      <c r="A1326" s="15"/>
      <c r="B1326" s="13"/>
      <c r="C1326" s="13"/>
      <c r="D1326" s="13"/>
      <c r="E1326" s="13"/>
      <c r="F1326" s="13"/>
      <c r="G1326" s="16" t="str">
        <f>IF($B1326="","",IFERROR(INDEX(Items!$C:$C,MATCH($B1326,Items!$A:$A,0))&amp;"",""))</f>
        <v/>
      </c>
      <c r="H1326" s="17" t="str">
        <f>IF(OR($B1326="",$D1326=""),"",ROUND(N($D1326)*IFERROR(INDEX(Items!$G:$G,MATCH($B1326,Items!$A:$A,0)),0),2))</f>
        <v/>
      </c>
    </row>
    <row r="1327" spans="1:8" x14ac:dyDescent="0.3">
      <c r="A1327" s="15"/>
      <c r="B1327" s="13"/>
      <c r="C1327" s="13"/>
      <c r="D1327" s="13"/>
      <c r="E1327" s="13"/>
      <c r="F1327" s="13"/>
      <c r="G1327" s="16" t="str">
        <f>IF($B1327="","",IFERROR(INDEX(Items!$C:$C,MATCH($B1327,Items!$A:$A,0))&amp;"",""))</f>
        <v/>
      </c>
      <c r="H1327" s="17" t="str">
        <f>IF(OR($B1327="",$D1327=""),"",ROUND(N($D1327)*IFERROR(INDEX(Items!$G:$G,MATCH($B1327,Items!$A:$A,0)),0),2))</f>
        <v/>
      </c>
    </row>
    <row r="1328" spans="1:8" x14ac:dyDescent="0.3">
      <c r="A1328" s="15"/>
      <c r="B1328" s="13"/>
      <c r="C1328" s="13"/>
      <c r="D1328" s="13"/>
      <c r="E1328" s="13"/>
      <c r="F1328" s="13"/>
      <c r="G1328" s="16" t="str">
        <f>IF($B1328="","",IFERROR(INDEX(Items!$C:$C,MATCH($B1328,Items!$A:$A,0))&amp;"",""))</f>
        <v/>
      </c>
      <c r="H1328" s="17" t="str">
        <f>IF(OR($B1328="",$D1328=""),"",ROUND(N($D1328)*IFERROR(INDEX(Items!$G:$G,MATCH($B1328,Items!$A:$A,0)),0),2))</f>
        <v/>
      </c>
    </row>
    <row r="1329" spans="1:8" x14ac:dyDescent="0.3">
      <c r="A1329" s="15"/>
      <c r="B1329" s="13"/>
      <c r="C1329" s="13"/>
      <c r="D1329" s="13"/>
      <c r="E1329" s="13"/>
      <c r="F1329" s="13"/>
      <c r="G1329" s="16" t="str">
        <f>IF($B1329="","",IFERROR(INDEX(Items!$C:$C,MATCH($B1329,Items!$A:$A,0))&amp;"",""))</f>
        <v/>
      </c>
      <c r="H1329" s="17" t="str">
        <f>IF(OR($B1329="",$D1329=""),"",ROUND(N($D1329)*IFERROR(INDEX(Items!$G:$G,MATCH($B1329,Items!$A:$A,0)),0),2))</f>
        <v/>
      </c>
    </row>
    <row r="1330" spans="1:8" x14ac:dyDescent="0.3">
      <c r="A1330" s="15"/>
      <c r="B1330" s="13"/>
      <c r="C1330" s="13"/>
      <c r="D1330" s="13"/>
      <c r="E1330" s="13"/>
      <c r="F1330" s="13"/>
      <c r="G1330" s="16" t="str">
        <f>IF($B1330="","",IFERROR(INDEX(Items!$C:$C,MATCH($B1330,Items!$A:$A,0))&amp;"",""))</f>
        <v/>
      </c>
      <c r="H1330" s="17" t="str">
        <f>IF(OR($B1330="",$D1330=""),"",ROUND(N($D1330)*IFERROR(INDEX(Items!$G:$G,MATCH($B1330,Items!$A:$A,0)),0),2))</f>
        <v/>
      </c>
    </row>
    <row r="1331" spans="1:8" x14ac:dyDescent="0.3">
      <c r="A1331" s="15"/>
      <c r="B1331" s="13"/>
      <c r="C1331" s="13"/>
      <c r="D1331" s="13"/>
      <c r="E1331" s="13"/>
      <c r="F1331" s="13"/>
      <c r="G1331" s="16" t="str">
        <f>IF($B1331="","",IFERROR(INDEX(Items!$C:$C,MATCH($B1331,Items!$A:$A,0))&amp;"",""))</f>
        <v/>
      </c>
      <c r="H1331" s="17" t="str">
        <f>IF(OR($B1331="",$D1331=""),"",ROUND(N($D1331)*IFERROR(INDEX(Items!$G:$G,MATCH($B1331,Items!$A:$A,0)),0),2))</f>
        <v/>
      </c>
    </row>
    <row r="1332" spans="1:8" x14ac:dyDescent="0.3">
      <c r="A1332" s="15"/>
      <c r="B1332" s="13"/>
      <c r="C1332" s="13"/>
      <c r="D1332" s="13"/>
      <c r="E1332" s="13"/>
      <c r="F1332" s="13"/>
      <c r="G1332" s="16" t="str">
        <f>IF($B1332="","",IFERROR(INDEX(Items!$C:$C,MATCH($B1332,Items!$A:$A,0))&amp;"",""))</f>
        <v/>
      </c>
      <c r="H1332" s="17" t="str">
        <f>IF(OR($B1332="",$D1332=""),"",ROUND(N($D1332)*IFERROR(INDEX(Items!$G:$G,MATCH($B1332,Items!$A:$A,0)),0),2))</f>
        <v/>
      </c>
    </row>
    <row r="1333" spans="1:8" x14ac:dyDescent="0.3">
      <c r="A1333" s="15"/>
      <c r="B1333" s="13"/>
      <c r="C1333" s="13"/>
      <c r="D1333" s="13"/>
      <c r="E1333" s="13"/>
      <c r="F1333" s="13"/>
      <c r="G1333" s="16" t="str">
        <f>IF($B1333="","",IFERROR(INDEX(Items!$C:$C,MATCH($B1333,Items!$A:$A,0))&amp;"",""))</f>
        <v/>
      </c>
      <c r="H1333" s="17" t="str">
        <f>IF(OR($B1333="",$D1333=""),"",ROUND(N($D1333)*IFERROR(INDEX(Items!$G:$G,MATCH($B1333,Items!$A:$A,0)),0),2))</f>
        <v/>
      </c>
    </row>
    <row r="1334" spans="1:8" x14ac:dyDescent="0.3">
      <c r="A1334" s="15"/>
      <c r="B1334" s="13"/>
      <c r="C1334" s="13"/>
      <c r="D1334" s="13"/>
      <c r="E1334" s="13"/>
      <c r="F1334" s="13"/>
      <c r="G1334" s="16" t="str">
        <f>IF($B1334="","",IFERROR(INDEX(Items!$C:$C,MATCH($B1334,Items!$A:$A,0))&amp;"",""))</f>
        <v/>
      </c>
      <c r="H1334" s="17" t="str">
        <f>IF(OR($B1334="",$D1334=""),"",ROUND(N($D1334)*IFERROR(INDEX(Items!$G:$G,MATCH($B1334,Items!$A:$A,0)),0),2))</f>
        <v/>
      </c>
    </row>
    <row r="1335" spans="1:8" x14ac:dyDescent="0.3">
      <c r="A1335" s="15"/>
      <c r="B1335" s="13"/>
      <c r="C1335" s="13"/>
      <c r="D1335" s="13"/>
      <c r="E1335" s="13"/>
      <c r="F1335" s="13"/>
      <c r="G1335" s="16" t="str">
        <f>IF($B1335="","",IFERROR(INDEX(Items!$C:$C,MATCH($B1335,Items!$A:$A,0))&amp;"",""))</f>
        <v/>
      </c>
      <c r="H1335" s="17" t="str">
        <f>IF(OR($B1335="",$D1335=""),"",ROUND(N($D1335)*IFERROR(INDEX(Items!$G:$G,MATCH($B1335,Items!$A:$A,0)),0),2))</f>
        <v/>
      </c>
    </row>
    <row r="1336" spans="1:8" x14ac:dyDescent="0.3">
      <c r="A1336" s="15"/>
      <c r="B1336" s="13"/>
      <c r="C1336" s="13"/>
      <c r="D1336" s="13"/>
      <c r="E1336" s="13"/>
      <c r="F1336" s="13"/>
      <c r="G1336" s="16" t="str">
        <f>IF($B1336="","",IFERROR(INDEX(Items!$C:$C,MATCH($B1336,Items!$A:$A,0))&amp;"",""))</f>
        <v/>
      </c>
      <c r="H1336" s="17" t="str">
        <f>IF(OR($B1336="",$D1336=""),"",ROUND(N($D1336)*IFERROR(INDEX(Items!$G:$G,MATCH($B1336,Items!$A:$A,0)),0),2))</f>
        <v/>
      </c>
    </row>
    <row r="1337" spans="1:8" x14ac:dyDescent="0.3">
      <c r="A1337" s="15"/>
      <c r="B1337" s="13"/>
      <c r="C1337" s="13"/>
      <c r="D1337" s="13"/>
      <c r="E1337" s="13"/>
      <c r="F1337" s="13"/>
      <c r="G1337" s="16" t="str">
        <f>IF($B1337="","",IFERROR(INDEX(Items!$C:$C,MATCH($B1337,Items!$A:$A,0))&amp;"",""))</f>
        <v/>
      </c>
      <c r="H1337" s="17" t="str">
        <f>IF(OR($B1337="",$D1337=""),"",ROUND(N($D1337)*IFERROR(INDEX(Items!$G:$G,MATCH($B1337,Items!$A:$A,0)),0),2))</f>
        <v/>
      </c>
    </row>
    <row r="1338" spans="1:8" x14ac:dyDescent="0.3">
      <c r="A1338" s="15"/>
      <c r="B1338" s="13"/>
      <c r="C1338" s="13"/>
      <c r="D1338" s="13"/>
      <c r="E1338" s="13"/>
      <c r="F1338" s="13"/>
      <c r="G1338" s="16" t="str">
        <f>IF($B1338="","",IFERROR(INDEX(Items!$C:$C,MATCH($B1338,Items!$A:$A,0))&amp;"",""))</f>
        <v/>
      </c>
      <c r="H1338" s="17" t="str">
        <f>IF(OR($B1338="",$D1338=""),"",ROUND(N($D1338)*IFERROR(INDEX(Items!$G:$G,MATCH($B1338,Items!$A:$A,0)),0),2))</f>
        <v/>
      </c>
    </row>
    <row r="1339" spans="1:8" x14ac:dyDescent="0.3">
      <c r="A1339" s="15"/>
      <c r="B1339" s="13"/>
      <c r="C1339" s="13"/>
      <c r="D1339" s="13"/>
      <c r="E1339" s="13"/>
      <c r="F1339" s="13"/>
      <c r="G1339" s="16" t="str">
        <f>IF($B1339="","",IFERROR(INDEX(Items!$C:$C,MATCH($B1339,Items!$A:$A,0))&amp;"",""))</f>
        <v/>
      </c>
      <c r="H1339" s="17" t="str">
        <f>IF(OR($B1339="",$D1339=""),"",ROUND(N($D1339)*IFERROR(INDEX(Items!$G:$G,MATCH($B1339,Items!$A:$A,0)),0),2))</f>
        <v/>
      </c>
    </row>
    <row r="1340" spans="1:8" x14ac:dyDescent="0.3">
      <c r="A1340" s="15"/>
      <c r="B1340" s="13"/>
      <c r="C1340" s="13"/>
      <c r="D1340" s="13"/>
      <c r="E1340" s="13"/>
      <c r="F1340" s="13"/>
      <c r="G1340" s="16" t="str">
        <f>IF($B1340="","",IFERROR(INDEX(Items!$C:$C,MATCH($B1340,Items!$A:$A,0))&amp;"",""))</f>
        <v/>
      </c>
      <c r="H1340" s="17" t="str">
        <f>IF(OR($B1340="",$D1340=""),"",ROUND(N($D1340)*IFERROR(INDEX(Items!$G:$G,MATCH($B1340,Items!$A:$A,0)),0),2))</f>
        <v/>
      </c>
    </row>
    <row r="1341" spans="1:8" x14ac:dyDescent="0.3">
      <c r="A1341" s="15"/>
      <c r="B1341" s="13"/>
      <c r="C1341" s="13"/>
      <c r="D1341" s="13"/>
      <c r="E1341" s="13"/>
      <c r="F1341" s="13"/>
      <c r="G1341" s="16" t="str">
        <f>IF($B1341="","",IFERROR(INDEX(Items!$C:$C,MATCH($B1341,Items!$A:$A,0))&amp;"",""))</f>
        <v/>
      </c>
      <c r="H1341" s="17" t="str">
        <f>IF(OR($B1341="",$D1341=""),"",ROUND(N($D1341)*IFERROR(INDEX(Items!$G:$G,MATCH($B1341,Items!$A:$A,0)),0),2))</f>
        <v/>
      </c>
    </row>
    <row r="1342" spans="1:8" x14ac:dyDescent="0.3">
      <c r="A1342" s="15"/>
      <c r="B1342" s="13"/>
      <c r="C1342" s="13"/>
      <c r="D1342" s="13"/>
      <c r="E1342" s="13"/>
      <c r="F1342" s="13"/>
      <c r="G1342" s="16" t="str">
        <f>IF($B1342="","",IFERROR(INDEX(Items!$C:$C,MATCH($B1342,Items!$A:$A,0))&amp;"",""))</f>
        <v/>
      </c>
      <c r="H1342" s="17" t="str">
        <f>IF(OR($B1342="",$D1342=""),"",ROUND(N($D1342)*IFERROR(INDEX(Items!$G:$G,MATCH($B1342,Items!$A:$A,0)),0),2))</f>
        <v/>
      </c>
    </row>
    <row r="1343" spans="1:8" x14ac:dyDescent="0.3">
      <c r="A1343" s="15"/>
      <c r="B1343" s="13"/>
      <c r="C1343" s="13"/>
      <c r="D1343" s="13"/>
      <c r="E1343" s="13"/>
      <c r="F1343" s="13"/>
      <c r="G1343" s="16" t="str">
        <f>IF($B1343="","",IFERROR(INDEX(Items!$C:$C,MATCH($B1343,Items!$A:$A,0))&amp;"",""))</f>
        <v/>
      </c>
      <c r="H1343" s="17" t="str">
        <f>IF(OR($B1343="",$D1343=""),"",ROUND(N($D1343)*IFERROR(INDEX(Items!$G:$G,MATCH($B1343,Items!$A:$A,0)),0),2))</f>
        <v/>
      </c>
    </row>
    <row r="1344" spans="1:8" x14ac:dyDescent="0.3">
      <c r="A1344" s="15"/>
      <c r="B1344" s="13"/>
      <c r="C1344" s="13"/>
      <c r="D1344" s="13"/>
      <c r="E1344" s="13"/>
      <c r="F1344" s="13"/>
      <c r="G1344" s="16" t="str">
        <f>IF($B1344="","",IFERROR(INDEX(Items!$C:$C,MATCH($B1344,Items!$A:$A,0))&amp;"",""))</f>
        <v/>
      </c>
      <c r="H1344" s="17" t="str">
        <f>IF(OR($B1344="",$D1344=""),"",ROUND(N($D1344)*IFERROR(INDEX(Items!$G:$G,MATCH($B1344,Items!$A:$A,0)),0),2))</f>
        <v/>
      </c>
    </row>
    <row r="1345" spans="1:8" x14ac:dyDescent="0.3">
      <c r="A1345" s="15"/>
      <c r="B1345" s="13"/>
      <c r="C1345" s="13"/>
      <c r="D1345" s="13"/>
      <c r="E1345" s="13"/>
      <c r="F1345" s="13"/>
      <c r="G1345" s="16" t="str">
        <f>IF($B1345="","",IFERROR(INDEX(Items!$C:$C,MATCH($B1345,Items!$A:$A,0))&amp;"",""))</f>
        <v/>
      </c>
      <c r="H1345" s="17" t="str">
        <f>IF(OR($B1345="",$D1345=""),"",ROUND(N($D1345)*IFERROR(INDEX(Items!$G:$G,MATCH($B1345,Items!$A:$A,0)),0),2))</f>
        <v/>
      </c>
    </row>
    <row r="1346" spans="1:8" x14ac:dyDescent="0.3">
      <c r="A1346" s="15"/>
      <c r="B1346" s="13"/>
      <c r="C1346" s="13"/>
      <c r="D1346" s="13"/>
      <c r="E1346" s="13"/>
      <c r="F1346" s="13"/>
      <c r="G1346" s="16" t="str">
        <f>IF($B1346="","",IFERROR(INDEX(Items!$C:$C,MATCH($B1346,Items!$A:$A,0))&amp;"",""))</f>
        <v/>
      </c>
      <c r="H1346" s="17" t="str">
        <f>IF(OR($B1346="",$D1346=""),"",ROUND(N($D1346)*IFERROR(INDEX(Items!$G:$G,MATCH($B1346,Items!$A:$A,0)),0),2))</f>
        <v/>
      </c>
    </row>
    <row r="1347" spans="1:8" x14ac:dyDescent="0.3">
      <c r="A1347" s="15"/>
      <c r="B1347" s="13"/>
      <c r="C1347" s="13"/>
      <c r="D1347" s="13"/>
      <c r="E1347" s="13"/>
      <c r="F1347" s="13"/>
      <c r="G1347" s="16" t="str">
        <f>IF($B1347="","",IFERROR(INDEX(Items!$C:$C,MATCH($B1347,Items!$A:$A,0))&amp;"",""))</f>
        <v/>
      </c>
      <c r="H1347" s="17" t="str">
        <f>IF(OR($B1347="",$D1347=""),"",ROUND(N($D1347)*IFERROR(INDEX(Items!$G:$G,MATCH($B1347,Items!$A:$A,0)),0),2))</f>
        <v/>
      </c>
    </row>
    <row r="1348" spans="1:8" x14ac:dyDescent="0.3">
      <c r="A1348" s="15"/>
      <c r="B1348" s="13"/>
      <c r="C1348" s="13"/>
      <c r="D1348" s="13"/>
      <c r="E1348" s="13"/>
      <c r="F1348" s="13"/>
      <c r="G1348" s="16" t="str">
        <f>IF($B1348="","",IFERROR(INDEX(Items!$C:$C,MATCH($B1348,Items!$A:$A,0))&amp;"",""))</f>
        <v/>
      </c>
      <c r="H1348" s="17" t="str">
        <f>IF(OR($B1348="",$D1348=""),"",ROUND(N($D1348)*IFERROR(INDEX(Items!$G:$G,MATCH($B1348,Items!$A:$A,0)),0),2))</f>
        <v/>
      </c>
    </row>
    <row r="1349" spans="1:8" x14ac:dyDescent="0.3">
      <c r="A1349" s="15"/>
      <c r="B1349" s="13"/>
      <c r="C1349" s="13"/>
      <c r="D1349" s="13"/>
      <c r="E1349" s="13"/>
      <c r="F1349" s="13"/>
      <c r="G1349" s="16" t="str">
        <f>IF($B1349="","",IFERROR(INDEX(Items!$C:$C,MATCH($B1349,Items!$A:$A,0))&amp;"",""))</f>
        <v/>
      </c>
      <c r="H1349" s="17" t="str">
        <f>IF(OR($B1349="",$D1349=""),"",ROUND(N($D1349)*IFERROR(INDEX(Items!$G:$G,MATCH($B1349,Items!$A:$A,0)),0),2))</f>
        <v/>
      </c>
    </row>
    <row r="1350" spans="1:8" x14ac:dyDescent="0.3">
      <c r="A1350" s="15"/>
      <c r="B1350" s="13"/>
      <c r="C1350" s="13"/>
      <c r="D1350" s="13"/>
      <c r="E1350" s="13"/>
      <c r="F1350" s="13"/>
      <c r="G1350" s="16" t="str">
        <f>IF($B1350="","",IFERROR(INDEX(Items!$C:$C,MATCH($B1350,Items!$A:$A,0))&amp;"",""))</f>
        <v/>
      </c>
      <c r="H1350" s="17" t="str">
        <f>IF(OR($B1350="",$D1350=""),"",ROUND(N($D1350)*IFERROR(INDEX(Items!$G:$G,MATCH($B1350,Items!$A:$A,0)),0),2))</f>
        <v/>
      </c>
    </row>
    <row r="1351" spans="1:8" x14ac:dyDescent="0.3">
      <c r="A1351" s="15"/>
      <c r="B1351" s="13"/>
      <c r="C1351" s="13"/>
      <c r="D1351" s="13"/>
      <c r="E1351" s="13"/>
      <c r="F1351" s="13"/>
      <c r="G1351" s="16" t="str">
        <f>IF($B1351="","",IFERROR(INDEX(Items!$C:$C,MATCH($B1351,Items!$A:$A,0))&amp;"",""))</f>
        <v/>
      </c>
      <c r="H1351" s="17" t="str">
        <f>IF(OR($B1351="",$D1351=""),"",ROUND(N($D1351)*IFERROR(INDEX(Items!$G:$G,MATCH($B1351,Items!$A:$A,0)),0),2))</f>
        <v/>
      </c>
    </row>
    <row r="1352" spans="1:8" x14ac:dyDescent="0.3">
      <c r="A1352" s="15"/>
      <c r="B1352" s="13"/>
      <c r="C1352" s="13"/>
      <c r="D1352" s="13"/>
      <c r="E1352" s="13"/>
      <c r="F1352" s="13"/>
      <c r="G1352" s="16" t="str">
        <f>IF($B1352="","",IFERROR(INDEX(Items!$C:$C,MATCH($B1352,Items!$A:$A,0))&amp;"",""))</f>
        <v/>
      </c>
      <c r="H1352" s="17" t="str">
        <f>IF(OR($B1352="",$D1352=""),"",ROUND(N($D1352)*IFERROR(INDEX(Items!$G:$G,MATCH($B1352,Items!$A:$A,0)),0),2))</f>
        <v/>
      </c>
    </row>
    <row r="1353" spans="1:8" x14ac:dyDescent="0.3">
      <c r="A1353" s="15"/>
      <c r="B1353" s="13"/>
      <c r="C1353" s="13"/>
      <c r="D1353" s="13"/>
      <c r="E1353" s="13"/>
      <c r="F1353" s="13"/>
      <c r="G1353" s="16" t="str">
        <f>IF($B1353="","",IFERROR(INDEX(Items!$C:$C,MATCH($B1353,Items!$A:$A,0))&amp;"",""))</f>
        <v/>
      </c>
      <c r="H1353" s="17" t="str">
        <f>IF(OR($B1353="",$D1353=""),"",ROUND(N($D1353)*IFERROR(INDEX(Items!$G:$G,MATCH($B1353,Items!$A:$A,0)),0),2))</f>
        <v/>
      </c>
    </row>
    <row r="1354" spans="1:8" x14ac:dyDescent="0.3">
      <c r="A1354" s="15"/>
      <c r="B1354" s="13"/>
      <c r="C1354" s="13"/>
      <c r="D1354" s="13"/>
      <c r="E1354" s="13"/>
      <c r="F1354" s="13"/>
      <c r="G1354" s="16" t="str">
        <f>IF($B1354="","",IFERROR(INDEX(Items!$C:$C,MATCH($B1354,Items!$A:$A,0))&amp;"",""))</f>
        <v/>
      </c>
      <c r="H1354" s="17" t="str">
        <f>IF(OR($B1354="",$D1354=""),"",ROUND(N($D1354)*IFERROR(INDEX(Items!$G:$G,MATCH($B1354,Items!$A:$A,0)),0),2))</f>
        <v/>
      </c>
    </row>
    <row r="1355" spans="1:8" x14ac:dyDescent="0.3">
      <c r="A1355" s="15"/>
      <c r="B1355" s="13"/>
      <c r="C1355" s="13"/>
      <c r="D1355" s="13"/>
      <c r="E1355" s="13"/>
      <c r="F1355" s="13"/>
      <c r="G1355" s="16" t="str">
        <f>IF($B1355="","",IFERROR(INDEX(Items!$C:$C,MATCH($B1355,Items!$A:$A,0))&amp;"",""))</f>
        <v/>
      </c>
      <c r="H1355" s="17" t="str">
        <f>IF(OR($B1355="",$D1355=""),"",ROUND(N($D1355)*IFERROR(INDEX(Items!$G:$G,MATCH($B1355,Items!$A:$A,0)),0),2))</f>
        <v/>
      </c>
    </row>
    <row r="1356" spans="1:8" x14ac:dyDescent="0.3">
      <c r="A1356" s="15"/>
      <c r="B1356" s="13"/>
      <c r="C1356" s="13"/>
      <c r="D1356" s="13"/>
      <c r="E1356" s="13"/>
      <c r="F1356" s="13"/>
      <c r="G1356" s="16" t="str">
        <f>IF($B1356="","",IFERROR(INDEX(Items!$C:$C,MATCH($B1356,Items!$A:$A,0))&amp;"",""))</f>
        <v/>
      </c>
      <c r="H1356" s="17" t="str">
        <f>IF(OR($B1356="",$D1356=""),"",ROUND(N($D1356)*IFERROR(INDEX(Items!$G:$G,MATCH($B1356,Items!$A:$A,0)),0),2))</f>
        <v/>
      </c>
    </row>
    <row r="1357" spans="1:8" x14ac:dyDescent="0.3">
      <c r="A1357" s="15"/>
      <c r="B1357" s="13"/>
      <c r="C1357" s="13"/>
      <c r="D1357" s="13"/>
      <c r="E1357" s="13"/>
      <c r="F1357" s="13"/>
      <c r="G1357" s="16" t="str">
        <f>IF($B1357="","",IFERROR(INDEX(Items!$C:$C,MATCH($B1357,Items!$A:$A,0))&amp;"",""))</f>
        <v/>
      </c>
      <c r="H1357" s="17" t="str">
        <f>IF(OR($B1357="",$D1357=""),"",ROUND(N($D1357)*IFERROR(INDEX(Items!$G:$G,MATCH($B1357,Items!$A:$A,0)),0),2))</f>
        <v/>
      </c>
    </row>
    <row r="1358" spans="1:8" x14ac:dyDescent="0.3">
      <c r="A1358" s="15"/>
      <c r="B1358" s="13"/>
      <c r="C1358" s="13"/>
      <c r="D1358" s="13"/>
      <c r="E1358" s="13"/>
      <c r="F1358" s="13"/>
      <c r="G1358" s="16" t="str">
        <f>IF($B1358="","",IFERROR(INDEX(Items!$C:$C,MATCH($B1358,Items!$A:$A,0))&amp;"",""))</f>
        <v/>
      </c>
      <c r="H1358" s="17" t="str">
        <f>IF(OR($B1358="",$D1358=""),"",ROUND(N($D1358)*IFERROR(INDEX(Items!$G:$G,MATCH($B1358,Items!$A:$A,0)),0),2))</f>
        <v/>
      </c>
    </row>
    <row r="1359" spans="1:8" x14ac:dyDescent="0.3">
      <c r="A1359" s="15"/>
      <c r="B1359" s="13"/>
      <c r="C1359" s="13"/>
      <c r="D1359" s="13"/>
      <c r="E1359" s="13"/>
      <c r="F1359" s="13"/>
      <c r="G1359" s="16" t="str">
        <f>IF($B1359="","",IFERROR(INDEX(Items!$C:$C,MATCH($B1359,Items!$A:$A,0))&amp;"",""))</f>
        <v/>
      </c>
      <c r="H1359" s="17" t="str">
        <f>IF(OR($B1359="",$D1359=""),"",ROUND(N($D1359)*IFERROR(INDEX(Items!$G:$G,MATCH($B1359,Items!$A:$A,0)),0),2))</f>
        <v/>
      </c>
    </row>
    <row r="1360" spans="1:8" x14ac:dyDescent="0.3">
      <c r="A1360" s="15"/>
      <c r="B1360" s="13"/>
      <c r="C1360" s="13"/>
      <c r="D1360" s="13"/>
      <c r="E1360" s="13"/>
      <c r="F1360" s="13"/>
      <c r="G1360" s="16" t="str">
        <f>IF($B1360="","",IFERROR(INDEX(Items!$C:$C,MATCH($B1360,Items!$A:$A,0))&amp;"",""))</f>
        <v/>
      </c>
      <c r="H1360" s="17" t="str">
        <f>IF(OR($B1360="",$D1360=""),"",ROUND(N($D1360)*IFERROR(INDEX(Items!$G:$G,MATCH($B1360,Items!$A:$A,0)),0),2))</f>
        <v/>
      </c>
    </row>
    <row r="1361" spans="1:8" x14ac:dyDescent="0.3">
      <c r="A1361" s="15"/>
      <c r="B1361" s="13"/>
      <c r="C1361" s="13"/>
      <c r="D1361" s="13"/>
      <c r="E1361" s="13"/>
      <c r="F1361" s="13"/>
      <c r="G1361" s="16" t="str">
        <f>IF($B1361="","",IFERROR(INDEX(Items!$C:$C,MATCH($B1361,Items!$A:$A,0))&amp;"",""))</f>
        <v/>
      </c>
      <c r="H1361" s="17" t="str">
        <f>IF(OR($B1361="",$D1361=""),"",ROUND(N($D1361)*IFERROR(INDEX(Items!$G:$G,MATCH($B1361,Items!$A:$A,0)),0),2))</f>
        <v/>
      </c>
    </row>
    <row r="1362" spans="1:8" x14ac:dyDescent="0.3">
      <c r="A1362" s="15"/>
      <c r="B1362" s="13"/>
      <c r="C1362" s="13"/>
      <c r="D1362" s="13"/>
      <c r="E1362" s="13"/>
      <c r="F1362" s="13"/>
      <c r="G1362" s="16" t="str">
        <f>IF($B1362="","",IFERROR(INDEX(Items!$C:$C,MATCH($B1362,Items!$A:$A,0))&amp;"",""))</f>
        <v/>
      </c>
      <c r="H1362" s="17" t="str">
        <f>IF(OR($B1362="",$D1362=""),"",ROUND(N($D1362)*IFERROR(INDEX(Items!$G:$G,MATCH($B1362,Items!$A:$A,0)),0),2))</f>
        <v/>
      </c>
    </row>
    <row r="1363" spans="1:8" x14ac:dyDescent="0.3">
      <c r="A1363" s="15"/>
      <c r="B1363" s="13"/>
      <c r="C1363" s="13"/>
      <c r="D1363" s="13"/>
      <c r="E1363" s="13"/>
      <c r="F1363" s="13"/>
      <c r="G1363" s="16" t="str">
        <f>IF($B1363="","",IFERROR(INDEX(Items!$C:$C,MATCH($B1363,Items!$A:$A,0))&amp;"",""))</f>
        <v/>
      </c>
      <c r="H1363" s="17" t="str">
        <f>IF(OR($B1363="",$D1363=""),"",ROUND(N($D1363)*IFERROR(INDEX(Items!$G:$G,MATCH($B1363,Items!$A:$A,0)),0),2))</f>
        <v/>
      </c>
    </row>
    <row r="1364" spans="1:8" x14ac:dyDescent="0.3">
      <c r="A1364" s="15"/>
      <c r="B1364" s="13"/>
      <c r="C1364" s="13"/>
      <c r="D1364" s="13"/>
      <c r="E1364" s="13"/>
      <c r="F1364" s="13"/>
      <c r="G1364" s="16" t="str">
        <f>IF($B1364="","",IFERROR(INDEX(Items!$C:$C,MATCH($B1364,Items!$A:$A,0))&amp;"",""))</f>
        <v/>
      </c>
      <c r="H1364" s="17" t="str">
        <f>IF(OR($B1364="",$D1364=""),"",ROUND(N($D1364)*IFERROR(INDEX(Items!$G:$G,MATCH($B1364,Items!$A:$A,0)),0),2))</f>
        <v/>
      </c>
    </row>
    <row r="1365" spans="1:8" x14ac:dyDescent="0.3">
      <c r="A1365" s="15"/>
      <c r="B1365" s="13"/>
      <c r="C1365" s="13"/>
      <c r="D1365" s="13"/>
      <c r="E1365" s="13"/>
      <c r="F1365" s="13"/>
      <c r="G1365" s="16" t="str">
        <f>IF($B1365="","",IFERROR(INDEX(Items!$C:$C,MATCH($B1365,Items!$A:$A,0))&amp;"",""))</f>
        <v/>
      </c>
      <c r="H1365" s="17" t="str">
        <f>IF(OR($B1365="",$D1365=""),"",ROUND(N($D1365)*IFERROR(INDEX(Items!$G:$G,MATCH($B1365,Items!$A:$A,0)),0),2))</f>
        <v/>
      </c>
    </row>
    <row r="1366" spans="1:8" x14ac:dyDescent="0.3">
      <c r="A1366" s="15"/>
      <c r="B1366" s="13"/>
      <c r="C1366" s="13"/>
      <c r="D1366" s="13"/>
      <c r="E1366" s="13"/>
      <c r="F1366" s="13"/>
      <c r="G1366" s="16" t="str">
        <f>IF($B1366="","",IFERROR(INDEX(Items!$C:$C,MATCH($B1366,Items!$A:$A,0))&amp;"",""))</f>
        <v/>
      </c>
      <c r="H1366" s="17" t="str">
        <f>IF(OR($B1366="",$D1366=""),"",ROUND(N($D1366)*IFERROR(INDEX(Items!$G:$G,MATCH($B1366,Items!$A:$A,0)),0),2))</f>
        <v/>
      </c>
    </row>
    <row r="1367" spans="1:8" x14ac:dyDescent="0.3">
      <c r="A1367" s="15"/>
      <c r="B1367" s="13"/>
      <c r="C1367" s="13"/>
      <c r="D1367" s="13"/>
      <c r="E1367" s="13"/>
      <c r="F1367" s="13"/>
      <c r="G1367" s="16" t="str">
        <f>IF($B1367="","",IFERROR(INDEX(Items!$C:$C,MATCH($B1367,Items!$A:$A,0))&amp;"",""))</f>
        <v/>
      </c>
      <c r="H1367" s="17" t="str">
        <f>IF(OR($B1367="",$D1367=""),"",ROUND(N($D1367)*IFERROR(INDEX(Items!$G:$G,MATCH($B1367,Items!$A:$A,0)),0),2))</f>
        <v/>
      </c>
    </row>
    <row r="1368" spans="1:8" x14ac:dyDescent="0.3">
      <c r="A1368" s="15"/>
      <c r="B1368" s="13"/>
      <c r="C1368" s="13"/>
      <c r="D1368" s="13"/>
      <c r="E1368" s="13"/>
      <c r="F1368" s="13"/>
      <c r="G1368" s="16" t="str">
        <f>IF($B1368="","",IFERROR(INDEX(Items!$C:$C,MATCH($B1368,Items!$A:$A,0))&amp;"",""))</f>
        <v/>
      </c>
      <c r="H1368" s="17" t="str">
        <f>IF(OR($B1368="",$D1368=""),"",ROUND(N($D1368)*IFERROR(INDEX(Items!$G:$G,MATCH($B1368,Items!$A:$A,0)),0),2))</f>
        <v/>
      </c>
    </row>
    <row r="1369" spans="1:8" x14ac:dyDescent="0.3">
      <c r="A1369" s="15"/>
      <c r="B1369" s="13"/>
      <c r="C1369" s="13"/>
      <c r="D1369" s="13"/>
      <c r="E1369" s="13"/>
      <c r="F1369" s="13"/>
      <c r="G1369" s="16" t="str">
        <f>IF($B1369="","",IFERROR(INDEX(Items!$C:$C,MATCH($B1369,Items!$A:$A,0))&amp;"",""))</f>
        <v/>
      </c>
      <c r="H1369" s="17" t="str">
        <f>IF(OR($B1369="",$D1369=""),"",ROUND(N($D1369)*IFERROR(INDEX(Items!$G:$G,MATCH($B1369,Items!$A:$A,0)),0),2))</f>
        <v/>
      </c>
    </row>
    <row r="1370" spans="1:8" x14ac:dyDescent="0.3">
      <c r="A1370" s="15"/>
      <c r="B1370" s="13"/>
      <c r="C1370" s="13"/>
      <c r="D1370" s="13"/>
      <c r="E1370" s="13"/>
      <c r="F1370" s="13"/>
      <c r="G1370" s="16" t="str">
        <f>IF($B1370="","",IFERROR(INDEX(Items!$C:$C,MATCH($B1370,Items!$A:$A,0))&amp;"",""))</f>
        <v/>
      </c>
      <c r="H1370" s="17" t="str">
        <f>IF(OR($B1370="",$D1370=""),"",ROUND(N($D1370)*IFERROR(INDEX(Items!$G:$G,MATCH($B1370,Items!$A:$A,0)),0),2))</f>
        <v/>
      </c>
    </row>
    <row r="1371" spans="1:8" x14ac:dyDescent="0.3">
      <c r="A1371" s="15"/>
      <c r="B1371" s="13"/>
      <c r="C1371" s="13"/>
      <c r="D1371" s="13"/>
      <c r="E1371" s="13"/>
      <c r="F1371" s="13"/>
      <c r="G1371" s="16" t="str">
        <f>IF($B1371="","",IFERROR(INDEX(Items!$C:$C,MATCH($B1371,Items!$A:$A,0))&amp;"",""))</f>
        <v/>
      </c>
      <c r="H1371" s="17" t="str">
        <f>IF(OR($B1371="",$D1371=""),"",ROUND(N($D1371)*IFERROR(INDEX(Items!$G:$G,MATCH($B1371,Items!$A:$A,0)),0),2))</f>
        <v/>
      </c>
    </row>
    <row r="1372" spans="1:8" x14ac:dyDescent="0.3">
      <c r="A1372" s="15"/>
      <c r="B1372" s="13"/>
      <c r="C1372" s="13"/>
      <c r="D1372" s="13"/>
      <c r="E1372" s="13"/>
      <c r="F1372" s="13"/>
      <c r="G1372" s="16" t="str">
        <f>IF($B1372="","",IFERROR(INDEX(Items!$C:$C,MATCH($B1372,Items!$A:$A,0))&amp;"",""))</f>
        <v/>
      </c>
      <c r="H1372" s="17" t="str">
        <f>IF(OR($B1372="",$D1372=""),"",ROUND(N($D1372)*IFERROR(INDEX(Items!$G:$G,MATCH($B1372,Items!$A:$A,0)),0),2))</f>
        <v/>
      </c>
    </row>
    <row r="1373" spans="1:8" x14ac:dyDescent="0.3">
      <c r="A1373" s="15"/>
      <c r="B1373" s="13"/>
      <c r="C1373" s="13"/>
      <c r="D1373" s="13"/>
      <c r="E1373" s="13"/>
      <c r="F1373" s="13"/>
      <c r="G1373" s="16" t="str">
        <f>IF($B1373="","",IFERROR(INDEX(Items!$C:$C,MATCH($B1373,Items!$A:$A,0))&amp;"",""))</f>
        <v/>
      </c>
      <c r="H1373" s="17" t="str">
        <f>IF(OR($B1373="",$D1373=""),"",ROUND(N($D1373)*IFERROR(INDEX(Items!$G:$G,MATCH($B1373,Items!$A:$A,0)),0),2))</f>
        <v/>
      </c>
    </row>
    <row r="1374" spans="1:8" x14ac:dyDescent="0.3">
      <c r="A1374" s="15"/>
      <c r="B1374" s="13"/>
      <c r="C1374" s="13"/>
      <c r="D1374" s="13"/>
      <c r="E1374" s="13"/>
      <c r="F1374" s="13"/>
      <c r="G1374" s="16" t="str">
        <f>IF($B1374="","",IFERROR(INDEX(Items!$C:$C,MATCH($B1374,Items!$A:$A,0))&amp;"",""))</f>
        <v/>
      </c>
      <c r="H1374" s="17" t="str">
        <f>IF(OR($B1374="",$D1374=""),"",ROUND(N($D1374)*IFERROR(INDEX(Items!$G:$G,MATCH($B1374,Items!$A:$A,0)),0),2))</f>
        <v/>
      </c>
    </row>
    <row r="1375" spans="1:8" x14ac:dyDescent="0.3">
      <c r="A1375" s="15"/>
      <c r="B1375" s="13"/>
      <c r="C1375" s="13"/>
      <c r="D1375" s="13"/>
      <c r="E1375" s="13"/>
      <c r="F1375" s="13"/>
      <c r="G1375" s="16" t="str">
        <f>IF($B1375="","",IFERROR(INDEX(Items!$C:$C,MATCH($B1375,Items!$A:$A,0))&amp;"",""))</f>
        <v/>
      </c>
      <c r="H1375" s="17" t="str">
        <f>IF(OR($B1375="",$D1375=""),"",ROUND(N($D1375)*IFERROR(INDEX(Items!$G:$G,MATCH($B1375,Items!$A:$A,0)),0),2))</f>
        <v/>
      </c>
    </row>
    <row r="1376" spans="1:8" x14ac:dyDescent="0.3">
      <c r="A1376" s="15"/>
      <c r="B1376" s="13"/>
      <c r="C1376" s="13"/>
      <c r="D1376" s="13"/>
      <c r="E1376" s="13"/>
      <c r="F1376" s="13"/>
      <c r="G1376" s="16" t="str">
        <f>IF($B1376="","",IFERROR(INDEX(Items!$C:$C,MATCH($B1376,Items!$A:$A,0))&amp;"",""))</f>
        <v/>
      </c>
      <c r="H1376" s="17" t="str">
        <f>IF(OR($B1376="",$D1376=""),"",ROUND(N($D1376)*IFERROR(INDEX(Items!$G:$G,MATCH($B1376,Items!$A:$A,0)),0),2))</f>
        <v/>
      </c>
    </row>
    <row r="1377" spans="1:8" x14ac:dyDescent="0.3">
      <c r="A1377" s="15"/>
      <c r="B1377" s="13"/>
      <c r="C1377" s="13"/>
      <c r="D1377" s="13"/>
      <c r="E1377" s="13"/>
      <c r="F1377" s="13"/>
      <c r="G1377" s="16" t="str">
        <f>IF($B1377="","",IFERROR(INDEX(Items!$C:$C,MATCH($B1377,Items!$A:$A,0))&amp;"",""))</f>
        <v/>
      </c>
      <c r="H1377" s="17" t="str">
        <f>IF(OR($B1377="",$D1377=""),"",ROUND(N($D1377)*IFERROR(INDEX(Items!$G:$G,MATCH($B1377,Items!$A:$A,0)),0),2))</f>
        <v/>
      </c>
    </row>
    <row r="1378" spans="1:8" x14ac:dyDescent="0.3">
      <c r="A1378" s="15"/>
      <c r="B1378" s="13"/>
      <c r="C1378" s="13"/>
      <c r="D1378" s="13"/>
      <c r="E1378" s="13"/>
      <c r="F1378" s="13"/>
      <c r="G1378" s="16" t="str">
        <f>IF($B1378="","",IFERROR(INDEX(Items!$C:$C,MATCH($B1378,Items!$A:$A,0))&amp;"",""))</f>
        <v/>
      </c>
      <c r="H1378" s="17" t="str">
        <f>IF(OR($B1378="",$D1378=""),"",ROUND(N($D1378)*IFERROR(INDEX(Items!$G:$G,MATCH($B1378,Items!$A:$A,0)),0),2))</f>
        <v/>
      </c>
    </row>
    <row r="1379" spans="1:8" x14ac:dyDescent="0.3">
      <c r="A1379" s="15"/>
      <c r="B1379" s="13"/>
      <c r="C1379" s="13"/>
      <c r="D1379" s="13"/>
      <c r="E1379" s="13"/>
      <c r="F1379" s="13"/>
      <c r="G1379" s="16" t="str">
        <f>IF($B1379="","",IFERROR(INDEX(Items!$C:$C,MATCH($B1379,Items!$A:$A,0))&amp;"",""))</f>
        <v/>
      </c>
      <c r="H1379" s="17" t="str">
        <f>IF(OR($B1379="",$D1379=""),"",ROUND(N($D1379)*IFERROR(INDEX(Items!$G:$G,MATCH($B1379,Items!$A:$A,0)),0),2))</f>
        <v/>
      </c>
    </row>
    <row r="1380" spans="1:8" x14ac:dyDescent="0.3">
      <c r="A1380" s="15"/>
      <c r="B1380" s="13"/>
      <c r="C1380" s="13"/>
      <c r="D1380" s="13"/>
      <c r="E1380" s="13"/>
      <c r="F1380" s="13"/>
      <c r="G1380" s="16" t="str">
        <f>IF($B1380="","",IFERROR(INDEX(Items!$C:$C,MATCH($B1380,Items!$A:$A,0))&amp;"",""))</f>
        <v/>
      </c>
      <c r="H1380" s="17" t="str">
        <f>IF(OR($B1380="",$D1380=""),"",ROUND(N($D1380)*IFERROR(INDEX(Items!$G:$G,MATCH($B1380,Items!$A:$A,0)),0),2))</f>
        <v/>
      </c>
    </row>
    <row r="1381" spans="1:8" x14ac:dyDescent="0.3">
      <c r="A1381" s="15"/>
      <c r="B1381" s="13"/>
      <c r="C1381" s="13"/>
      <c r="D1381" s="13"/>
      <c r="E1381" s="13"/>
      <c r="F1381" s="13"/>
      <c r="G1381" s="16" t="str">
        <f>IF($B1381="","",IFERROR(INDEX(Items!$C:$C,MATCH($B1381,Items!$A:$A,0))&amp;"",""))</f>
        <v/>
      </c>
      <c r="H1381" s="17" t="str">
        <f>IF(OR($B1381="",$D1381=""),"",ROUND(N($D1381)*IFERROR(INDEX(Items!$G:$G,MATCH($B1381,Items!$A:$A,0)),0),2))</f>
        <v/>
      </c>
    </row>
    <row r="1382" spans="1:8" x14ac:dyDescent="0.3">
      <c r="A1382" s="15"/>
      <c r="B1382" s="13"/>
      <c r="C1382" s="13"/>
      <c r="D1382" s="13"/>
      <c r="E1382" s="13"/>
      <c r="F1382" s="13"/>
      <c r="G1382" s="16" t="str">
        <f>IF($B1382="","",IFERROR(INDEX(Items!$C:$C,MATCH($B1382,Items!$A:$A,0))&amp;"",""))</f>
        <v/>
      </c>
      <c r="H1382" s="17" t="str">
        <f>IF(OR($B1382="",$D1382=""),"",ROUND(N($D1382)*IFERROR(INDEX(Items!$G:$G,MATCH($B1382,Items!$A:$A,0)),0),2))</f>
        <v/>
      </c>
    </row>
    <row r="1383" spans="1:8" x14ac:dyDescent="0.3">
      <c r="A1383" s="15"/>
      <c r="B1383" s="13"/>
      <c r="C1383" s="13"/>
      <c r="D1383" s="13"/>
      <c r="E1383" s="13"/>
      <c r="F1383" s="13"/>
      <c r="G1383" s="16" t="str">
        <f>IF($B1383="","",IFERROR(INDEX(Items!$C:$C,MATCH($B1383,Items!$A:$A,0))&amp;"",""))</f>
        <v/>
      </c>
      <c r="H1383" s="17" t="str">
        <f>IF(OR($B1383="",$D1383=""),"",ROUND(N($D1383)*IFERROR(INDEX(Items!$G:$G,MATCH($B1383,Items!$A:$A,0)),0),2))</f>
        <v/>
      </c>
    </row>
    <row r="1384" spans="1:8" x14ac:dyDescent="0.3">
      <c r="A1384" s="15"/>
      <c r="B1384" s="13"/>
      <c r="C1384" s="13"/>
      <c r="D1384" s="13"/>
      <c r="E1384" s="13"/>
      <c r="F1384" s="13"/>
      <c r="G1384" s="16" t="str">
        <f>IF($B1384="","",IFERROR(INDEX(Items!$C:$C,MATCH($B1384,Items!$A:$A,0))&amp;"",""))</f>
        <v/>
      </c>
      <c r="H1384" s="17" t="str">
        <f>IF(OR($B1384="",$D1384=""),"",ROUND(N($D1384)*IFERROR(INDEX(Items!$G:$G,MATCH($B1384,Items!$A:$A,0)),0),2))</f>
        <v/>
      </c>
    </row>
    <row r="1385" spans="1:8" x14ac:dyDescent="0.3">
      <c r="A1385" s="15"/>
      <c r="B1385" s="13"/>
      <c r="C1385" s="13"/>
      <c r="D1385" s="13"/>
      <c r="E1385" s="13"/>
      <c r="F1385" s="13"/>
      <c r="G1385" s="16" t="str">
        <f>IF($B1385="","",IFERROR(INDEX(Items!$C:$C,MATCH($B1385,Items!$A:$A,0))&amp;"",""))</f>
        <v/>
      </c>
      <c r="H1385" s="17" t="str">
        <f>IF(OR($B1385="",$D1385=""),"",ROUND(N($D1385)*IFERROR(INDEX(Items!$G:$G,MATCH($B1385,Items!$A:$A,0)),0),2))</f>
        <v/>
      </c>
    </row>
    <row r="1386" spans="1:8" x14ac:dyDescent="0.3">
      <c r="A1386" s="15"/>
      <c r="B1386" s="13"/>
      <c r="C1386" s="13"/>
      <c r="D1386" s="13"/>
      <c r="E1386" s="13"/>
      <c r="F1386" s="13"/>
      <c r="G1386" s="16" t="str">
        <f>IF($B1386="","",IFERROR(INDEX(Items!$C:$C,MATCH($B1386,Items!$A:$A,0))&amp;"",""))</f>
        <v/>
      </c>
      <c r="H1386" s="17" t="str">
        <f>IF(OR($B1386="",$D1386=""),"",ROUND(N($D1386)*IFERROR(INDEX(Items!$G:$G,MATCH($B1386,Items!$A:$A,0)),0),2))</f>
        <v/>
      </c>
    </row>
    <row r="1387" spans="1:8" x14ac:dyDescent="0.3">
      <c r="A1387" s="15"/>
      <c r="B1387" s="13"/>
      <c r="C1387" s="13"/>
      <c r="D1387" s="13"/>
      <c r="E1387" s="13"/>
      <c r="F1387" s="13"/>
      <c r="G1387" s="16" t="str">
        <f>IF($B1387="","",IFERROR(INDEX(Items!$C:$C,MATCH($B1387,Items!$A:$A,0))&amp;"",""))</f>
        <v/>
      </c>
      <c r="H1387" s="17" t="str">
        <f>IF(OR($B1387="",$D1387=""),"",ROUND(N($D1387)*IFERROR(INDEX(Items!$G:$G,MATCH($B1387,Items!$A:$A,0)),0),2))</f>
        <v/>
      </c>
    </row>
    <row r="1388" spans="1:8" x14ac:dyDescent="0.3">
      <c r="A1388" s="15"/>
      <c r="B1388" s="13"/>
      <c r="C1388" s="13"/>
      <c r="D1388" s="13"/>
      <c r="E1388" s="13"/>
      <c r="F1388" s="13"/>
      <c r="G1388" s="16" t="str">
        <f>IF($B1388="","",IFERROR(INDEX(Items!$C:$C,MATCH($B1388,Items!$A:$A,0))&amp;"",""))</f>
        <v/>
      </c>
      <c r="H1388" s="17" t="str">
        <f>IF(OR($B1388="",$D1388=""),"",ROUND(N($D1388)*IFERROR(INDEX(Items!$G:$G,MATCH($B1388,Items!$A:$A,0)),0),2))</f>
        <v/>
      </c>
    </row>
    <row r="1389" spans="1:8" x14ac:dyDescent="0.3">
      <c r="A1389" s="15"/>
      <c r="B1389" s="13"/>
      <c r="C1389" s="13"/>
      <c r="D1389" s="13"/>
      <c r="E1389" s="13"/>
      <c r="F1389" s="13"/>
      <c r="G1389" s="16" t="str">
        <f>IF($B1389="","",IFERROR(INDEX(Items!$C:$C,MATCH($B1389,Items!$A:$A,0))&amp;"",""))</f>
        <v/>
      </c>
      <c r="H1389" s="17" t="str">
        <f>IF(OR($B1389="",$D1389=""),"",ROUND(N($D1389)*IFERROR(INDEX(Items!$G:$G,MATCH($B1389,Items!$A:$A,0)),0),2))</f>
        <v/>
      </c>
    </row>
    <row r="1390" spans="1:8" x14ac:dyDescent="0.3">
      <c r="A1390" s="15"/>
      <c r="B1390" s="13"/>
      <c r="C1390" s="13"/>
      <c r="D1390" s="13"/>
      <c r="E1390" s="13"/>
      <c r="F1390" s="13"/>
      <c r="G1390" s="16" t="str">
        <f>IF($B1390="","",IFERROR(INDEX(Items!$C:$C,MATCH($B1390,Items!$A:$A,0))&amp;"",""))</f>
        <v/>
      </c>
      <c r="H1390" s="17" t="str">
        <f>IF(OR($B1390="",$D1390=""),"",ROUND(N($D1390)*IFERROR(INDEX(Items!$G:$G,MATCH($B1390,Items!$A:$A,0)),0),2))</f>
        <v/>
      </c>
    </row>
    <row r="1391" spans="1:8" x14ac:dyDescent="0.3">
      <c r="A1391" s="15"/>
      <c r="B1391" s="13"/>
      <c r="C1391" s="13"/>
      <c r="D1391" s="13"/>
      <c r="E1391" s="13"/>
      <c r="F1391" s="13"/>
      <c r="G1391" s="16" t="str">
        <f>IF($B1391="","",IFERROR(INDEX(Items!$C:$C,MATCH($B1391,Items!$A:$A,0))&amp;"",""))</f>
        <v/>
      </c>
      <c r="H1391" s="17" t="str">
        <f>IF(OR($B1391="",$D1391=""),"",ROUND(N($D1391)*IFERROR(INDEX(Items!$G:$G,MATCH($B1391,Items!$A:$A,0)),0),2))</f>
        <v/>
      </c>
    </row>
    <row r="1392" spans="1:8" x14ac:dyDescent="0.3">
      <c r="A1392" s="15"/>
      <c r="B1392" s="13"/>
      <c r="C1392" s="13"/>
      <c r="D1392" s="13"/>
      <c r="E1392" s="13"/>
      <c r="F1392" s="13"/>
      <c r="G1392" s="16" t="str">
        <f>IF($B1392="","",IFERROR(INDEX(Items!$C:$C,MATCH($B1392,Items!$A:$A,0))&amp;"",""))</f>
        <v/>
      </c>
      <c r="H1392" s="17" t="str">
        <f>IF(OR($B1392="",$D1392=""),"",ROUND(N($D1392)*IFERROR(INDEX(Items!$G:$G,MATCH($B1392,Items!$A:$A,0)),0),2))</f>
        <v/>
      </c>
    </row>
    <row r="1393" spans="1:8" x14ac:dyDescent="0.3">
      <c r="A1393" s="15"/>
      <c r="B1393" s="13"/>
      <c r="C1393" s="13"/>
      <c r="D1393" s="13"/>
      <c r="E1393" s="13"/>
      <c r="F1393" s="13"/>
      <c r="G1393" s="16" t="str">
        <f>IF($B1393="","",IFERROR(INDEX(Items!$C:$C,MATCH($B1393,Items!$A:$A,0))&amp;"",""))</f>
        <v/>
      </c>
      <c r="H1393" s="17" t="str">
        <f>IF(OR($B1393="",$D1393=""),"",ROUND(N($D1393)*IFERROR(INDEX(Items!$G:$G,MATCH($B1393,Items!$A:$A,0)),0),2))</f>
        <v/>
      </c>
    </row>
    <row r="1394" spans="1:8" x14ac:dyDescent="0.3">
      <c r="A1394" s="15"/>
      <c r="B1394" s="13"/>
      <c r="C1394" s="13"/>
      <c r="D1394" s="13"/>
      <c r="E1394" s="13"/>
      <c r="F1394" s="13"/>
      <c r="G1394" s="16" t="str">
        <f>IF($B1394="","",IFERROR(INDEX(Items!$C:$C,MATCH($B1394,Items!$A:$A,0))&amp;"",""))</f>
        <v/>
      </c>
      <c r="H1394" s="17" t="str">
        <f>IF(OR($B1394="",$D1394=""),"",ROUND(N($D1394)*IFERROR(INDEX(Items!$G:$G,MATCH($B1394,Items!$A:$A,0)),0),2))</f>
        <v/>
      </c>
    </row>
    <row r="1395" spans="1:8" x14ac:dyDescent="0.3">
      <c r="A1395" s="15"/>
      <c r="B1395" s="13"/>
      <c r="C1395" s="13"/>
      <c r="D1395" s="13"/>
      <c r="E1395" s="13"/>
      <c r="F1395" s="13"/>
      <c r="G1395" s="16" t="str">
        <f>IF($B1395="","",IFERROR(INDEX(Items!$C:$C,MATCH($B1395,Items!$A:$A,0))&amp;"",""))</f>
        <v/>
      </c>
      <c r="H1395" s="17" t="str">
        <f>IF(OR($B1395="",$D1395=""),"",ROUND(N($D1395)*IFERROR(INDEX(Items!$G:$G,MATCH($B1395,Items!$A:$A,0)),0),2))</f>
        <v/>
      </c>
    </row>
    <row r="1396" spans="1:8" x14ac:dyDescent="0.3">
      <c r="A1396" s="15"/>
      <c r="B1396" s="13"/>
      <c r="C1396" s="13"/>
      <c r="D1396" s="13"/>
      <c r="E1396" s="13"/>
      <c r="F1396" s="13"/>
      <c r="G1396" s="16" t="str">
        <f>IF($B1396="","",IFERROR(INDEX(Items!$C:$C,MATCH($B1396,Items!$A:$A,0))&amp;"",""))</f>
        <v/>
      </c>
      <c r="H1396" s="17" t="str">
        <f>IF(OR($B1396="",$D1396=""),"",ROUND(N($D1396)*IFERROR(INDEX(Items!$G:$G,MATCH($B1396,Items!$A:$A,0)),0),2))</f>
        <v/>
      </c>
    </row>
    <row r="1397" spans="1:8" x14ac:dyDescent="0.3">
      <c r="A1397" s="15"/>
      <c r="B1397" s="13"/>
      <c r="C1397" s="13"/>
      <c r="D1397" s="13"/>
      <c r="E1397" s="13"/>
      <c r="F1397" s="13"/>
      <c r="G1397" s="16" t="str">
        <f>IF($B1397="","",IFERROR(INDEX(Items!$C:$C,MATCH($B1397,Items!$A:$A,0))&amp;"",""))</f>
        <v/>
      </c>
      <c r="H1397" s="17" t="str">
        <f>IF(OR($B1397="",$D1397=""),"",ROUND(N($D1397)*IFERROR(INDEX(Items!$G:$G,MATCH($B1397,Items!$A:$A,0)),0),2))</f>
        <v/>
      </c>
    </row>
    <row r="1398" spans="1:8" x14ac:dyDescent="0.3">
      <c r="A1398" s="15"/>
      <c r="B1398" s="13"/>
      <c r="C1398" s="13"/>
      <c r="D1398" s="13"/>
      <c r="E1398" s="13"/>
      <c r="F1398" s="13"/>
      <c r="G1398" s="16" t="str">
        <f>IF($B1398="","",IFERROR(INDEX(Items!$C:$C,MATCH($B1398,Items!$A:$A,0))&amp;"",""))</f>
        <v/>
      </c>
      <c r="H1398" s="17" t="str">
        <f>IF(OR($B1398="",$D1398=""),"",ROUND(N($D1398)*IFERROR(INDEX(Items!$G:$G,MATCH($B1398,Items!$A:$A,0)),0),2))</f>
        <v/>
      </c>
    </row>
    <row r="1399" spans="1:8" x14ac:dyDescent="0.3">
      <c r="A1399" s="15"/>
      <c r="B1399" s="13"/>
      <c r="C1399" s="13"/>
      <c r="D1399" s="13"/>
      <c r="E1399" s="13"/>
      <c r="F1399" s="13"/>
      <c r="G1399" s="16" t="str">
        <f>IF($B1399="","",IFERROR(INDEX(Items!$C:$C,MATCH($B1399,Items!$A:$A,0))&amp;"",""))</f>
        <v/>
      </c>
      <c r="H1399" s="17" t="str">
        <f>IF(OR($B1399="",$D1399=""),"",ROUND(N($D1399)*IFERROR(INDEX(Items!$G:$G,MATCH($B1399,Items!$A:$A,0)),0),2))</f>
        <v/>
      </c>
    </row>
    <row r="1400" spans="1:8" x14ac:dyDescent="0.3">
      <c r="A1400" s="15"/>
      <c r="B1400" s="13"/>
      <c r="C1400" s="13"/>
      <c r="D1400" s="13"/>
      <c r="E1400" s="13"/>
      <c r="F1400" s="13"/>
      <c r="G1400" s="16" t="str">
        <f>IF($B1400="","",IFERROR(INDEX(Items!$C:$C,MATCH($B1400,Items!$A:$A,0))&amp;"",""))</f>
        <v/>
      </c>
      <c r="H1400" s="17" t="str">
        <f>IF(OR($B1400="",$D1400=""),"",ROUND(N($D1400)*IFERROR(INDEX(Items!$G:$G,MATCH($B1400,Items!$A:$A,0)),0),2))</f>
        <v/>
      </c>
    </row>
    <row r="1401" spans="1:8" x14ac:dyDescent="0.3">
      <c r="A1401" s="15"/>
      <c r="B1401" s="13"/>
      <c r="C1401" s="13"/>
      <c r="D1401" s="13"/>
      <c r="E1401" s="13"/>
      <c r="F1401" s="13"/>
      <c r="G1401" s="16" t="str">
        <f>IF($B1401="","",IFERROR(INDEX(Items!$C:$C,MATCH($B1401,Items!$A:$A,0))&amp;"",""))</f>
        <v/>
      </c>
      <c r="H1401" s="17" t="str">
        <f>IF(OR($B1401="",$D1401=""),"",ROUND(N($D1401)*IFERROR(INDEX(Items!$G:$G,MATCH($B1401,Items!$A:$A,0)),0),2))</f>
        <v/>
      </c>
    </row>
    <row r="1402" spans="1:8" x14ac:dyDescent="0.3">
      <c r="A1402" s="15"/>
      <c r="B1402" s="13"/>
      <c r="C1402" s="13"/>
      <c r="D1402" s="13"/>
      <c r="E1402" s="13"/>
      <c r="F1402" s="13"/>
      <c r="G1402" s="16" t="str">
        <f>IF($B1402="","",IFERROR(INDEX(Items!$C:$C,MATCH($B1402,Items!$A:$A,0))&amp;"",""))</f>
        <v/>
      </c>
      <c r="H1402" s="17" t="str">
        <f>IF(OR($B1402="",$D1402=""),"",ROUND(N($D1402)*IFERROR(INDEX(Items!$G:$G,MATCH($B1402,Items!$A:$A,0)),0),2))</f>
        <v/>
      </c>
    </row>
    <row r="1403" spans="1:8" x14ac:dyDescent="0.3">
      <c r="A1403" s="15"/>
      <c r="B1403" s="13"/>
      <c r="C1403" s="13"/>
      <c r="D1403" s="13"/>
      <c r="E1403" s="13"/>
      <c r="F1403" s="13"/>
      <c r="G1403" s="16" t="str">
        <f>IF($B1403="","",IFERROR(INDEX(Items!$C:$C,MATCH($B1403,Items!$A:$A,0))&amp;"",""))</f>
        <v/>
      </c>
      <c r="H1403" s="17" t="str">
        <f>IF(OR($B1403="",$D1403=""),"",ROUND(N($D1403)*IFERROR(INDEX(Items!$G:$G,MATCH($B1403,Items!$A:$A,0)),0),2))</f>
        <v/>
      </c>
    </row>
    <row r="1404" spans="1:8" x14ac:dyDescent="0.3">
      <c r="A1404" s="15"/>
      <c r="B1404" s="13"/>
      <c r="C1404" s="13"/>
      <c r="D1404" s="13"/>
      <c r="E1404" s="13"/>
      <c r="F1404" s="13"/>
      <c r="G1404" s="16" t="str">
        <f>IF($B1404="","",IFERROR(INDEX(Items!$C:$C,MATCH($B1404,Items!$A:$A,0))&amp;"",""))</f>
        <v/>
      </c>
      <c r="H1404" s="17" t="str">
        <f>IF(OR($B1404="",$D1404=""),"",ROUND(N($D1404)*IFERROR(INDEX(Items!$G:$G,MATCH($B1404,Items!$A:$A,0)),0),2))</f>
        <v/>
      </c>
    </row>
    <row r="1405" spans="1:8" x14ac:dyDescent="0.3">
      <c r="A1405" s="15"/>
      <c r="B1405" s="13"/>
      <c r="C1405" s="13"/>
      <c r="D1405" s="13"/>
      <c r="E1405" s="13"/>
      <c r="F1405" s="13"/>
      <c r="G1405" s="16" t="str">
        <f>IF($B1405="","",IFERROR(INDEX(Items!$C:$C,MATCH($B1405,Items!$A:$A,0))&amp;"",""))</f>
        <v/>
      </c>
      <c r="H1405" s="17" t="str">
        <f>IF(OR($B1405="",$D1405=""),"",ROUND(N($D1405)*IFERROR(INDEX(Items!$G:$G,MATCH($B1405,Items!$A:$A,0)),0),2))</f>
        <v/>
      </c>
    </row>
    <row r="1406" spans="1:8" x14ac:dyDescent="0.3">
      <c r="A1406" s="15"/>
      <c r="B1406" s="13"/>
      <c r="C1406" s="13"/>
      <c r="D1406" s="13"/>
      <c r="E1406" s="13"/>
      <c r="F1406" s="13"/>
      <c r="G1406" s="16" t="str">
        <f>IF($B1406="","",IFERROR(INDEX(Items!$C:$C,MATCH($B1406,Items!$A:$A,0))&amp;"",""))</f>
        <v/>
      </c>
      <c r="H1406" s="17" t="str">
        <f>IF(OR($B1406="",$D1406=""),"",ROUND(N($D1406)*IFERROR(INDEX(Items!$G:$G,MATCH($B1406,Items!$A:$A,0)),0),2))</f>
        <v/>
      </c>
    </row>
    <row r="1407" spans="1:8" x14ac:dyDescent="0.3">
      <c r="A1407" s="15"/>
      <c r="B1407" s="13"/>
      <c r="C1407" s="13"/>
      <c r="D1407" s="13"/>
      <c r="E1407" s="13"/>
      <c r="F1407" s="13"/>
      <c r="G1407" s="16" t="str">
        <f>IF($B1407="","",IFERROR(INDEX(Items!$C:$C,MATCH($B1407,Items!$A:$A,0))&amp;"",""))</f>
        <v/>
      </c>
      <c r="H1407" s="17" t="str">
        <f>IF(OR($B1407="",$D1407=""),"",ROUND(N($D1407)*IFERROR(INDEX(Items!$G:$G,MATCH($B1407,Items!$A:$A,0)),0),2))</f>
        <v/>
      </c>
    </row>
    <row r="1408" spans="1:8" x14ac:dyDescent="0.3">
      <c r="A1408" s="15"/>
      <c r="B1408" s="13"/>
      <c r="C1408" s="13"/>
      <c r="D1408" s="13"/>
      <c r="E1408" s="13"/>
      <c r="F1408" s="13"/>
      <c r="G1408" s="16" t="str">
        <f>IF($B1408="","",IFERROR(INDEX(Items!$C:$C,MATCH($B1408,Items!$A:$A,0))&amp;"",""))</f>
        <v/>
      </c>
      <c r="H1408" s="17" t="str">
        <f>IF(OR($B1408="",$D1408=""),"",ROUND(N($D1408)*IFERROR(INDEX(Items!$G:$G,MATCH($B1408,Items!$A:$A,0)),0),2))</f>
        <v/>
      </c>
    </row>
    <row r="1409" spans="1:8" x14ac:dyDescent="0.3">
      <c r="A1409" s="15"/>
      <c r="B1409" s="13"/>
      <c r="C1409" s="13"/>
      <c r="D1409" s="13"/>
      <c r="E1409" s="13"/>
      <c r="F1409" s="13"/>
      <c r="G1409" s="16" t="str">
        <f>IF($B1409="","",IFERROR(INDEX(Items!$C:$C,MATCH($B1409,Items!$A:$A,0))&amp;"",""))</f>
        <v/>
      </c>
      <c r="H1409" s="17" t="str">
        <f>IF(OR($B1409="",$D1409=""),"",ROUND(N($D1409)*IFERROR(INDEX(Items!$G:$G,MATCH($B1409,Items!$A:$A,0)),0),2))</f>
        <v/>
      </c>
    </row>
    <row r="1410" spans="1:8" x14ac:dyDescent="0.3">
      <c r="A1410" s="15"/>
      <c r="B1410" s="13"/>
      <c r="C1410" s="13"/>
      <c r="D1410" s="13"/>
      <c r="E1410" s="13"/>
      <c r="F1410" s="13"/>
      <c r="G1410" s="16" t="str">
        <f>IF($B1410="","",IFERROR(INDEX(Items!$C:$C,MATCH($B1410,Items!$A:$A,0))&amp;"",""))</f>
        <v/>
      </c>
      <c r="H1410" s="17" t="str">
        <f>IF(OR($B1410="",$D1410=""),"",ROUND(N($D1410)*IFERROR(INDEX(Items!$G:$G,MATCH($B1410,Items!$A:$A,0)),0),2))</f>
        <v/>
      </c>
    </row>
    <row r="1411" spans="1:8" x14ac:dyDescent="0.3">
      <c r="A1411" s="15"/>
      <c r="B1411" s="13"/>
      <c r="C1411" s="13"/>
      <c r="D1411" s="13"/>
      <c r="E1411" s="13"/>
      <c r="F1411" s="13"/>
      <c r="G1411" s="16" t="str">
        <f>IF($B1411="","",IFERROR(INDEX(Items!$C:$C,MATCH($B1411,Items!$A:$A,0))&amp;"",""))</f>
        <v/>
      </c>
      <c r="H1411" s="17" t="str">
        <f>IF(OR($B1411="",$D1411=""),"",ROUND(N($D1411)*IFERROR(INDEX(Items!$G:$G,MATCH($B1411,Items!$A:$A,0)),0),2))</f>
        <v/>
      </c>
    </row>
    <row r="1412" spans="1:8" x14ac:dyDescent="0.3">
      <c r="A1412" s="15"/>
      <c r="B1412" s="13"/>
      <c r="C1412" s="13"/>
      <c r="D1412" s="13"/>
      <c r="E1412" s="13"/>
      <c r="F1412" s="13"/>
      <c r="G1412" s="16" t="str">
        <f>IF($B1412="","",IFERROR(INDEX(Items!$C:$C,MATCH($B1412,Items!$A:$A,0))&amp;"",""))</f>
        <v/>
      </c>
      <c r="H1412" s="17" t="str">
        <f>IF(OR($B1412="",$D1412=""),"",ROUND(N($D1412)*IFERROR(INDEX(Items!$G:$G,MATCH($B1412,Items!$A:$A,0)),0),2))</f>
        <v/>
      </c>
    </row>
    <row r="1413" spans="1:8" x14ac:dyDescent="0.3">
      <c r="A1413" s="15"/>
      <c r="B1413" s="13"/>
      <c r="C1413" s="13"/>
      <c r="D1413" s="13"/>
      <c r="E1413" s="13"/>
      <c r="F1413" s="13"/>
      <c r="G1413" s="16" t="str">
        <f>IF($B1413="","",IFERROR(INDEX(Items!$C:$C,MATCH($B1413,Items!$A:$A,0))&amp;"",""))</f>
        <v/>
      </c>
      <c r="H1413" s="17" t="str">
        <f>IF(OR($B1413="",$D1413=""),"",ROUND(N($D1413)*IFERROR(INDEX(Items!$G:$G,MATCH($B1413,Items!$A:$A,0)),0),2))</f>
        <v/>
      </c>
    </row>
    <row r="1414" spans="1:8" x14ac:dyDescent="0.3">
      <c r="A1414" s="15"/>
      <c r="B1414" s="13"/>
      <c r="C1414" s="13"/>
      <c r="D1414" s="13"/>
      <c r="E1414" s="13"/>
      <c r="F1414" s="13"/>
      <c r="G1414" s="16" t="str">
        <f>IF($B1414="","",IFERROR(INDEX(Items!$C:$C,MATCH($B1414,Items!$A:$A,0))&amp;"",""))</f>
        <v/>
      </c>
      <c r="H1414" s="17" t="str">
        <f>IF(OR($B1414="",$D1414=""),"",ROUND(N($D1414)*IFERROR(INDEX(Items!$G:$G,MATCH($B1414,Items!$A:$A,0)),0),2))</f>
        <v/>
      </c>
    </row>
    <row r="1415" spans="1:8" x14ac:dyDescent="0.3">
      <c r="A1415" s="15"/>
      <c r="B1415" s="13"/>
      <c r="C1415" s="13"/>
      <c r="D1415" s="13"/>
      <c r="E1415" s="13"/>
      <c r="F1415" s="13"/>
      <c r="G1415" s="16" t="str">
        <f>IF($B1415="","",IFERROR(INDEX(Items!$C:$C,MATCH($B1415,Items!$A:$A,0))&amp;"",""))</f>
        <v/>
      </c>
      <c r="H1415" s="17" t="str">
        <f>IF(OR($B1415="",$D1415=""),"",ROUND(N($D1415)*IFERROR(INDEX(Items!$G:$G,MATCH($B1415,Items!$A:$A,0)),0),2))</f>
        <v/>
      </c>
    </row>
    <row r="1416" spans="1:8" x14ac:dyDescent="0.3">
      <c r="A1416" s="15"/>
      <c r="B1416" s="13"/>
      <c r="C1416" s="13"/>
      <c r="D1416" s="13"/>
      <c r="E1416" s="13"/>
      <c r="F1416" s="13"/>
      <c r="G1416" s="16" t="str">
        <f>IF($B1416="","",IFERROR(INDEX(Items!$C:$C,MATCH($B1416,Items!$A:$A,0))&amp;"",""))</f>
        <v/>
      </c>
      <c r="H1416" s="17" t="str">
        <f>IF(OR($B1416="",$D1416=""),"",ROUND(N($D1416)*IFERROR(INDEX(Items!$G:$G,MATCH($B1416,Items!$A:$A,0)),0),2))</f>
        <v/>
      </c>
    </row>
    <row r="1417" spans="1:8" x14ac:dyDescent="0.3">
      <c r="A1417" s="15"/>
      <c r="B1417" s="13"/>
      <c r="C1417" s="13"/>
      <c r="D1417" s="13"/>
      <c r="E1417" s="13"/>
      <c r="F1417" s="13"/>
      <c r="G1417" s="16" t="str">
        <f>IF($B1417="","",IFERROR(INDEX(Items!$C:$C,MATCH($B1417,Items!$A:$A,0))&amp;"",""))</f>
        <v/>
      </c>
      <c r="H1417" s="17" t="str">
        <f>IF(OR($B1417="",$D1417=""),"",ROUND(N($D1417)*IFERROR(INDEX(Items!$G:$G,MATCH($B1417,Items!$A:$A,0)),0),2))</f>
        <v/>
      </c>
    </row>
    <row r="1418" spans="1:8" x14ac:dyDescent="0.3">
      <c r="A1418" s="15"/>
      <c r="B1418" s="13"/>
      <c r="C1418" s="13"/>
      <c r="D1418" s="13"/>
      <c r="E1418" s="13"/>
      <c r="F1418" s="13"/>
      <c r="G1418" s="16" t="str">
        <f>IF($B1418="","",IFERROR(INDEX(Items!$C:$C,MATCH($B1418,Items!$A:$A,0))&amp;"",""))</f>
        <v/>
      </c>
      <c r="H1418" s="17" t="str">
        <f>IF(OR($B1418="",$D1418=""),"",ROUND(N($D1418)*IFERROR(INDEX(Items!$G:$G,MATCH($B1418,Items!$A:$A,0)),0),2))</f>
        <v/>
      </c>
    </row>
    <row r="1419" spans="1:8" x14ac:dyDescent="0.3">
      <c r="A1419" s="15"/>
      <c r="B1419" s="13"/>
      <c r="C1419" s="13"/>
      <c r="D1419" s="13"/>
      <c r="E1419" s="13"/>
      <c r="F1419" s="13"/>
      <c r="G1419" s="16" t="str">
        <f>IF($B1419="","",IFERROR(INDEX(Items!$C:$C,MATCH($B1419,Items!$A:$A,0))&amp;"",""))</f>
        <v/>
      </c>
      <c r="H1419" s="17" t="str">
        <f>IF(OR($B1419="",$D1419=""),"",ROUND(N($D1419)*IFERROR(INDEX(Items!$G:$G,MATCH($B1419,Items!$A:$A,0)),0),2))</f>
        <v/>
      </c>
    </row>
    <row r="1420" spans="1:8" x14ac:dyDescent="0.3">
      <c r="A1420" s="15"/>
      <c r="B1420" s="13"/>
      <c r="C1420" s="13"/>
      <c r="D1420" s="13"/>
      <c r="E1420" s="13"/>
      <c r="F1420" s="13"/>
      <c r="G1420" s="16" t="str">
        <f>IF($B1420="","",IFERROR(INDEX(Items!$C:$C,MATCH($B1420,Items!$A:$A,0))&amp;"",""))</f>
        <v/>
      </c>
      <c r="H1420" s="17" t="str">
        <f>IF(OR($B1420="",$D1420=""),"",ROUND(N($D1420)*IFERROR(INDEX(Items!$G:$G,MATCH($B1420,Items!$A:$A,0)),0),2))</f>
        <v/>
      </c>
    </row>
    <row r="1421" spans="1:8" x14ac:dyDescent="0.3">
      <c r="A1421" s="15"/>
      <c r="B1421" s="13"/>
      <c r="C1421" s="13"/>
      <c r="D1421" s="13"/>
      <c r="E1421" s="13"/>
      <c r="F1421" s="13"/>
      <c r="G1421" s="16" t="str">
        <f>IF($B1421="","",IFERROR(INDEX(Items!$C:$C,MATCH($B1421,Items!$A:$A,0))&amp;"",""))</f>
        <v/>
      </c>
      <c r="H1421" s="17" t="str">
        <f>IF(OR($B1421="",$D1421=""),"",ROUND(N($D1421)*IFERROR(INDEX(Items!$G:$G,MATCH($B1421,Items!$A:$A,0)),0),2))</f>
        <v/>
      </c>
    </row>
    <row r="1422" spans="1:8" x14ac:dyDescent="0.3">
      <c r="A1422" s="15"/>
      <c r="B1422" s="13"/>
      <c r="C1422" s="13"/>
      <c r="D1422" s="13"/>
      <c r="E1422" s="13"/>
      <c r="F1422" s="13"/>
      <c r="G1422" s="16" t="str">
        <f>IF($B1422="","",IFERROR(INDEX(Items!$C:$C,MATCH($B1422,Items!$A:$A,0))&amp;"",""))</f>
        <v/>
      </c>
      <c r="H1422" s="17" t="str">
        <f>IF(OR($B1422="",$D1422=""),"",ROUND(N($D1422)*IFERROR(INDEX(Items!$G:$G,MATCH($B1422,Items!$A:$A,0)),0),2))</f>
        <v/>
      </c>
    </row>
    <row r="1423" spans="1:8" x14ac:dyDescent="0.3">
      <c r="A1423" s="15"/>
      <c r="B1423" s="13"/>
      <c r="C1423" s="13"/>
      <c r="D1423" s="13"/>
      <c r="E1423" s="13"/>
      <c r="F1423" s="13"/>
      <c r="G1423" s="16" t="str">
        <f>IF($B1423="","",IFERROR(INDEX(Items!$C:$C,MATCH($B1423,Items!$A:$A,0))&amp;"",""))</f>
        <v/>
      </c>
      <c r="H1423" s="17" t="str">
        <f>IF(OR($B1423="",$D1423=""),"",ROUND(N($D1423)*IFERROR(INDEX(Items!$G:$G,MATCH($B1423,Items!$A:$A,0)),0),2))</f>
        <v/>
      </c>
    </row>
    <row r="1424" spans="1:8" x14ac:dyDescent="0.3">
      <c r="A1424" s="15"/>
      <c r="B1424" s="13"/>
      <c r="C1424" s="13"/>
      <c r="D1424" s="13"/>
      <c r="E1424" s="13"/>
      <c r="F1424" s="13"/>
      <c r="G1424" s="16" t="str">
        <f>IF($B1424="","",IFERROR(INDEX(Items!$C:$C,MATCH($B1424,Items!$A:$A,0))&amp;"",""))</f>
        <v/>
      </c>
      <c r="H1424" s="17" t="str">
        <f>IF(OR($B1424="",$D1424=""),"",ROUND(N($D1424)*IFERROR(INDEX(Items!$G:$G,MATCH($B1424,Items!$A:$A,0)),0),2))</f>
        <v/>
      </c>
    </row>
    <row r="1425" spans="1:8" x14ac:dyDescent="0.3">
      <c r="A1425" s="15"/>
      <c r="B1425" s="13"/>
      <c r="C1425" s="13"/>
      <c r="D1425" s="13"/>
      <c r="E1425" s="13"/>
      <c r="F1425" s="13"/>
      <c r="G1425" s="16" t="str">
        <f>IF($B1425="","",IFERROR(INDEX(Items!$C:$C,MATCH($B1425,Items!$A:$A,0))&amp;"",""))</f>
        <v/>
      </c>
      <c r="H1425" s="17" t="str">
        <f>IF(OR($B1425="",$D1425=""),"",ROUND(N($D1425)*IFERROR(INDEX(Items!$G:$G,MATCH($B1425,Items!$A:$A,0)),0),2))</f>
        <v/>
      </c>
    </row>
    <row r="1426" spans="1:8" x14ac:dyDescent="0.3">
      <c r="A1426" s="15"/>
      <c r="B1426" s="13"/>
      <c r="C1426" s="13"/>
      <c r="D1426" s="13"/>
      <c r="E1426" s="13"/>
      <c r="F1426" s="13"/>
      <c r="G1426" s="16" t="str">
        <f>IF($B1426="","",IFERROR(INDEX(Items!$C:$C,MATCH($B1426,Items!$A:$A,0))&amp;"",""))</f>
        <v/>
      </c>
      <c r="H1426" s="17" t="str">
        <f>IF(OR($B1426="",$D1426=""),"",ROUND(N($D1426)*IFERROR(INDEX(Items!$G:$G,MATCH($B1426,Items!$A:$A,0)),0),2))</f>
        <v/>
      </c>
    </row>
    <row r="1427" spans="1:8" x14ac:dyDescent="0.3">
      <c r="A1427" s="15"/>
      <c r="B1427" s="13"/>
      <c r="C1427" s="13"/>
      <c r="D1427" s="13"/>
      <c r="E1427" s="13"/>
      <c r="F1427" s="13"/>
      <c r="G1427" s="16" t="str">
        <f>IF($B1427="","",IFERROR(INDEX(Items!$C:$C,MATCH($B1427,Items!$A:$A,0))&amp;"",""))</f>
        <v/>
      </c>
      <c r="H1427" s="17" t="str">
        <f>IF(OR($B1427="",$D1427=""),"",ROUND(N($D1427)*IFERROR(INDEX(Items!$G:$G,MATCH($B1427,Items!$A:$A,0)),0),2))</f>
        <v/>
      </c>
    </row>
    <row r="1428" spans="1:8" x14ac:dyDescent="0.3">
      <c r="A1428" s="15"/>
      <c r="B1428" s="13"/>
      <c r="C1428" s="13"/>
      <c r="D1428" s="13"/>
      <c r="E1428" s="13"/>
      <c r="F1428" s="13"/>
      <c r="G1428" s="16" t="str">
        <f>IF($B1428="","",IFERROR(INDEX(Items!$C:$C,MATCH($B1428,Items!$A:$A,0))&amp;"",""))</f>
        <v/>
      </c>
      <c r="H1428" s="17" t="str">
        <f>IF(OR($B1428="",$D1428=""),"",ROUND(N($D1428)*IFERROR(INDEX(Items!$G:$G,MATCH($B1428,Items!$A:$A,0)),0),2))</f>
        <v/>
      </c>
    </row>
    <row r="1429" spans="1:8" x14ac:dyDescent="0.3">
      <c r="A1429" s="15"/>
      <c r="B1429" s="13"/>
      <c r="C1429" s="13"/>
      <c r="D1429" s="13"/>
      <c r="E1429" s="13"/>
      <c r="F1429" s="13"/>
      <c r="G1429" s="16" t="str">
        <f>IF($B1429="","",IFERROR(INDEX(Items!$C:$C,MATCH($B1429,Items!$A:$A,0))&amp;"",""))</f>
        <v/>
      </c>
      <c r="H1429" s="17" t="str">
        <f>IF(OR($B1429="",$D1429=""),"",ROUND(N($D1429)*IFERROR(INDEX(Items!$G:$G,MATCH($B1429,Items!$A:$A,0)),0),2))</f>
        <v/>
      </c>
    </row>
    <row r="1430" spans="1:8" x14ac:dyDescent="0.3">
      <c r="A1430" s="15"/>
      <c r="B1430" s="13"/>
      <c r="C1430" s="13"/>
      <c r="D1430" s="13"/>
      <c r="E1430" s="13"/>
      <c r="F1430" s="13"/>
      <c r="G1430" s="16" t="str">
        <f>IF($B1430="","",IFERROR(INDEX(Items!$C:$C,MATCH($B1430,Items!$A:$A,0))&amp;"",""))</f>
        <v/>
      </c>
      <c r="H1430" s="17" t="str">
        <f>IF(OR($B1430="",$D1430=""),"",ROUND(N($D1430)*IFERROR(INDEX(Items!$G:$G,MATCH($B1430,Items!$A:$A,0)),0),2))</f>
        <v/>
      </c>
    </row>
    <row r="1431" spans="1:8" x14ac:dyDescent="0.3">
      <c r="A1431" s="15"/>
      <c r="B1431" s="13"/>
      <c r="C1431" s="13"/>
      <c r="D1431" s="13"/>
      <c r="E1431" s="13"/>
      <c r="F1431" s="13"/>
      <c r="G1431" s="16" t="str">
        <f>IF($B1431="","",IFERROR(INDEX(Items!$C:$C,MATCH($B1431,Items!$A:$A,0))&amp;"",""))</f>
        <v/>
      </c>
      <c r="H1431" s="17" t="str">
        <f>IF(OR($B1431="",$D1431=""),"",ROUND(N($D1431)*IFERROR(INDEX(Items!$G:$G,MATCH($B1431,Items!$A:$A,0)),0),2))</f>
        <v/>
      </c>
    </row>
    <row r="1432" spans="1:8" x14ac:dyDescent="0.3">
      <c r="A1432" s="15"/>
      <c r="B1432" s="13"/>
      <c r="C1432" s="13"/>
      <c r="D1432" s="13"/>
      <c r="E1432" s="13"/>
      <c r="F1432" s="13"/>
      <c r="G1432" s="16" t="str">
        <f>IF($B1432="","",IFERROR(INDEX(Items!$C:$C,MATCH($B1432,Items!$A:$A,0))&amp;"",""))</f>
        <v/>
      </c>
      <c r="H1432" s="17" t="str">
        <f>IF(OR($B1432="",$D1432=""),"",ROUND(N($D1432)*IFERROR(INDEX(Items!$G:$G,MATCH($B1432,Items!$A:$A,0)),0),2))</f>
        <v/>
      </c>
    </row>
    <row r="1433" spans="1:8" x14ac:dyDescent="0.3">
      <c r="A1433" s="15"/>
      <c r="B1433" s="13"/>
      <c r="C1433" s="13"/>
      <c r="D1433" s="13"/>
      <c r="E1433" s="13"/>
      <c r="F1433" s="13"/>
      <c r="G1433" s="16" t="str">
        <f>IF($B1433="","",IFERROR(INDEX(Items!$C:$C,MATCH($B1433,Items!$A:$A,0))&amp;"",""))</f>
        <v/>
      </c>
      <c r="H1433" s="17" t="str">
        <f>IF(OR($B1433="",$D1433=""),"",ROUND(N($D1433)*IFERROR(INDEX(Items!$G:$G,MATCH($B1433,Items!$A:$A,0)),0),2))</f>
        <v/>
      </c>
    </row>
    <row r="1434" spans="1:8" x14ac:dyDescent="0.3">
      <c r="A1434" s="15"/>
      <c r="B1434" s="13"/>
      <c r="C1434" s="13"/>
      <c r="D1434" s="13"/>
      <c r="E1434" s="13"/>
      <c r="F1434" s="13"/>
      <c r="G1434" s="16" t="str">
        <f>IF($B1434="","",IFERROR(INDEX(Items!$C:$C,MATCH($B1434,Items!$A:$A,0))&amp;"",""))</f>
        <v/>
      </c>
      <c r="H1434" s="17" t="str">
        <f>IF(OR($B1434="",$D1434=""),"",ROUND(N($D1434)*IFERROR(INDEX(Items!$G:$G,MATCH($B1434,Items!$A:$A,0)),0),2))</f>
        <v/>
      </c>
    </row>
    <row r="1435" spans="1:8" x14ac:dyDescent="0.3">
      <c r="A1435" s="15"/>
      <c r="B1435" s="13"/>
      <c r="C1435" s="13"/>
      <c r="D1435" s="13"/>
      <c r="E1435" s="13"/>
      <c r="F1435" s="13"/>
      <c r="G1435" s="16" t="str">
        <f>IF($B1435="","",IFERROR(INDEX(Items!$C:$C,MATCH($B1435,Items!$A:$A,0))&amp;"",""))</f>
        <v/>
      </c>
      <c r="H1435" s="17" t="str">
        <f>IF(OR($B1435="",$D1435=""),"",ROUND(N($D1435)*IFERROR(INDEX(Items!$G:$G,MATCH($B1435,Items!$A:$A,0)),0),2))</f>
        <v/>
      </c>
    </row>
    <row r="1436" spans="1:8" x14ac:dyDescent="0.3">
      <c r="A1436" s="15"/>
      <c r="B1436" s="13"/>
      <c r="C1436" s="13"/>
      <c r="D1436" s="13"/>
      <c r="E1436" s="13"/>
      <c r="F1436" s="13"/>
      <c r="G1436" s="16" t="str">
        <f>IF($B1436="","",IFERROR(INDEX(Items!$C:$C,MATCH($B1436,Items!$A:$A,0))&amp;"",""))</f>
        <v/>
      </c>
      <c r="H1436" s="17" t="str">
        <f>IF(OR($B1436="",$D1436=""),"",ROUND(N($D1436)*IFERROR(INDEX(Items!$G:$G,MATCH($B1436,Items!$A:$A,0)),0),2))</f>
        <v/>
      </c>
    </row>
    <row r="1437" spans="1:8" x14ac:dyDescent="0.3">
      <c r="A1437" s="15"/>
      <c r="B1437" s="13"/>
      <c r="C1437" s="13"/>
      <c r="D1437" s="13"/>
      <c r="E1437" s="13"/>
      <c r="F1437" s="13"/>
      <c r="G1437" s="16" t="str">
        <f>IF($B1437="","",IFERROR(INDEX(Items!$C:$C,MATCH($B1437,Items!$A:$A,0))&amp;"",""))</f>
        <v/>
      </c>
      <c r="H1437" s="17" t="str">
        <f>IF(OR($B1437="",$D1437=""),"",ROUND(N($D1437)*IFERROR(INDEX(Items!$G:$G,MATCH($B1437,Items!$A:$A,0)),0),2))</f>
        <v/>
      </c>
    </row>
    <row r="1438" spans="1:8" x14ac:dyDescent="0.3">
      <c r="A1438" s="15"/>
      <c r="B1438" s="13"/>
      <c r="C1438" s="13"/>
      <c r="D1438" s="13"/>
      <c r="E1438" s="13"/>
      <c r="F1438" s="13"/>
      <c r="G1438" s="16" t="str">
        <f>IF($B1438="","",IFERROR(INDEX(Items!$C:$C,MATCH($B1438,Items!$A:$A,0))&amp;"",""))</f>
        <v/>
      </c>
      <c r="H1438" s="17" t="str">
        <f>IF(OR($B1438="",$D1438=""),"",ROUND(N($D1438)*IFERROR(INDEX(Items!$G:$G,MATCH($B1438,Items!$A:$A,0)),0),2))</f>
        <v/>
      </c>
    </row>
    <row r="1439" spans="1:8" x14ac:dyDescent="0.3">
      <c r="A1439" s="15"/>
      <c r="B1439" s="13"/>
      <c r="C1439" s="13"/>
      <c r="D1439" s="13"/>
      <c r="E1439" s="13"/>
      <c r="F1439" s="13"/>
      <c r="G1439" s="16" t="str">
        <f>IF($B1439="","",IFERROR(INDEX(Items!$C:$C,MATCH($B1439,Items!$A:$A,0))&amp;"",""))</f>
        <v/>
      </c>
      <c r="H1439" s="17" t="str">
        <f>IF(OR($B1439="",$D1439=""),"",ROUND(N($D1439)*IFERROR(INDEX(Items!$G:$G,MATCH($B1439,Items!$A:$A,0)),0),2))</f>
        <v/>
      </c>
    </row>
    <row r="1440" spans="1:8" x14ac:dyDescent="0.3">
      <c r="A1440" s="15"/>
      <c r="B1440" s="13"/>
      <c r="C1440" s="13"/>
      <c r="D1440" s="13"/>
      <c r="E1440" s="13"/>
      <c r="F1440" s="13"/>
      <c r="G1440" s="16" t="str">
        <f>IF($B1440="","",IFERROR(INDEX(Items!$C:$C,MATCH($B1440,Items!$A:$A,0))&amp;"",""))</f>
        <v/>
      </c>
      <c r="H1440" s="17" t="str">
        <f>IF(OR($B1440="",$D1440=""),"",ROUND(N($D1440)*IFERROR(INDEX(Items!$G:$G,MATCH($B1440,Items!$A:$A,0)),0),2))</f>
        <v/>
      </c>
    </row>
    <row r="1441" spans="1:8" x14ac:dyDescent="0.3">
      <c r="A1441" s="15"/>
      <c r="B1441" s="13"/>
      <c r="C1441" s="13"/>
      <c r="D1441" s="13"/>
      <c r="E1441" s="13"/>
      <c r="F1441" s="13"/>
      <c r="G1441" s="16" t="str">
        <f>IF($B1441="","",IFERROR(INDEX(Items!$C:$C,MATCH($B1441,Items!$A:$A,0))&amp;"",""))</f>
        <v/>
      </c>
      <c r="H1441" s="17" t="str">
        <f>IF(OR($B1441="",$D1441=""),"",ROUND(N($D1441)*IFERROR(INDEX(Items!$G:$G,MATCH($B1441,Items!$A:$A,0)),0),2))</f>
        <v/>
      </c>
    </row>
    <row r="1442" spans="1:8" x14ac:dyDescent="0.3">
      <c r="A1442" s="15"/>
      <c r="B1442" s="13"/>
      <c r="C1442" s="13"/>
      <c r="D1442" s="13"/>
      <c r="E1442" s="13"/>
      <c r="F1442" s="13"/>
      <c r="G1442" s="16" t="str">
        <f>IF($B1442="","",IFERROR(INDEX(Items!$C:$C,MATCH($B1442,Items!$A:$A,0))&amp;"",""))</f>
        <v/>
      </c>
      <c r="H1442" s="17" t="str">
        <f>IF(OR($B1442="",$D1442=""),"",ROUND(N($D1442)*IFERROR(INDEX(Items!$G:$G,MATCH($B1442,Items!$A:$A,0)),0),2))</f>
        <v/>
      </c>
    </row>
    <row r="1443" spans="1:8" x14ac:dyDescent="0.3">
      <c r="A1443" s="15"/>
      <c r="B1443" s="13"/>
      <c r="C1443" s="13"/>
      <c r="D1443" s="13"/>
      <c r="E1443" s="13"/>
      <c r="F1443" s="13"/>
      <c r="G1443" s="16" t="str">
        <f>IF($B1443="","",IFERROR(INDEX(Items!$C:$C,MATCH($B1443,Items!$A:$A,0))&amp;"",""))</f>
        <v/>
      </c>
      <c r="H1443" s="17" t="str">
        <f>IF(OR($B1443="",$D1443=""),"",ROUND(N($D1443)*IFERROR(INDEX(Items!$G:$G,MATCH($B1443,Items!$A:$A,0)),0),2))</f>
        <v/>
      </c>
    </row>
    <row r="1444" spans="1:8" x14ac:dyDescent="0.3">
      <c r="A1444" s="15"/>
      <c r="B1444" s="13"/>
      <c r="C1444" s="13"/>
      <c r="D1444" s="13"/>
      <c r="E1444" s="13"/>
      <c r="F1444" s="13"/>
      <c r="G1444" s="16" t="str">
        <f>IF($B1444="","",IFERROR(INDEX(Items!$C:$C,MATCH($B1444,Items!$A:$A,0))&amp;"",""))</f>
        <v/>
      </c>
      <c r="H1444" s="17" t="str">
        <f>IF(OR($B1444="",$D1444=""),"",ROUND(N($D1444)*IFERROR(INDEX(Items!$G:$G,MATCH($B1444,Items!$A:$A,0)),0),2))</f>
        <v/>
      </c>
    </row>
    <row r="1445" spans="1:8" x14ac:dyDescent="0.3">
      <c r="A1445" s="15"/>
      <c r="B1445" s="13"/>
      <c r="C1445" s="13"/>
      <c r="D1445" s="13"/>
      <c r="E1445" s="13"/>
      <c r="F1445" s="13"/>
      <c r="G1445" s="16" t="str">
        <f>IF($B1445="","",IFERROR(INDEX(Items!$C:$C,MATCH($B1445,Items!$A:$A,0))&amp;"",""))</f>
        <v/>
      </c>
      <c r="H1445" s="17" t="str">
        <f>IF(OR($B1445="",$D1445=""),"",ROUND(N($D1445)*IFERROR(INDEX(Items!$G:$G,MATCH($B1445,Items!$A:$A,0)),0),2))</f>
        <v/>
      </c>
    </row>
    <row r="1446" spans="1:8" x14ac:dyDescent="0.3">
      <c r="A1446" s="15"/>
      <c r="B1446" s="13"/>
      <c r="C1446" s="13"/>
      <c r="D1446" s="13"/>
      <c r="E1446" s="13"/>
      <c r="F1446" s="13"/>
      <c r="G1446" s="16" t="str">
        <f>IF($B1446="","",IFERROR(INDEX(Items!$C:$C,MATCH($B1446,Items!$A:$A,0))&amp;"",""))</f>
        <v/>
      </c>
      <c r="H1446" s="17" t="str">
        <f>IF(OR($B1446="",$D1446=""),"",ROUND(N($D1446)*IFERROR(INDEX(Items!$G:$G,MATCH($B1446,Items!$A:$A,0)),0),2))</f>
        <v/>
      </c>
    </row>
    <row r="1447" spans="1:8" x14ac:dyDescent="0.3">
      <c r="A1447" s="15"/>
      <c r="B1447" s="13"/>
      <c r="C1447" s="13"/>
      <c r="D1447" s="13"/>
      <c r="E1447" s="13"/>
      <c r="F1447" s="13"/>
      <c r="G1447" s="16" t="str">
        <f>IF($B1447="","",IFERROR(INDEX(Items!$C:$C,MATCH($B1447,Items!$A:$A,0))&amp;"",""))</f>
        <v/>
      </c>
      <c r="H1447" s="17" t="str">
        <f>IF(OR($B1447="",$D1447=""),"",ROUND(N($D1447)*IFERROR(INDEX(Items!$G:$G,MATCH($B1447,Items!$A:$A,0)),0),2))</f>
        <v/>
      </c>
    </row>
    <row r="1448" spans="1:8" x14ac:dyDescent="0.3">
      <c r="A1448" s="15"/>
      <c r="B1448" s="13"/>
      <c r="C1448" s="13"/>
      <c r="D1448" s="13"/>
      <c r="E1448" s="13"/>
      <c r="F1448" s="13"/>
      <c r="G1448" s="16" t="str">
        <f>IF($B1448="","",IFERROR(INDEX(Items!$C:$C,MATCH($B1448,Items!$A:$A,0))&amp;"",""))</f>
        <v/>
      </c>
      <c r="H1448" s="17" t="str">
        <f>IF(OR($B1448="",$D1448=""),"",ROUND(N($D1448)*IFERROR(INDEX(Items!$G:$G,MATCH($B1448,Items!$A:$A,0)),0),2))</f>
        <v/>
      </c>
    </row>
    <row r="1449" spans="1:8" x14ac:dyDescent="0.3">
      <c r="A1449" s="15"/>
      <c r="B1449" s="13"/>
      <c r="C1449" s="13"/>
      <c r="D1449" s="13"/>
      <c r="E1449" s="13"/>
      <c r="F1449" s="13"/>
      <c r="G1449" s="16" t="str">
        <f>IF($B1449="","",IFERROR(INDEX(Items!$C:$C,MATCH($B1449,Items!$A:$A,0))&amp;"",""))</f>
        <v/>
      </c>
      <c r="H1449" s="17" t="str">
        <f>IF(OR($B1449="",$D1449=""),"",ROUND(N($D1449)*IFERROR(INDEX(Items!$G:$G,MATCH($B1449,Items!$A:$A,0)),0),2))</f>
        <v/>
      </c>
    </row>
    <row r="1450" spans="1:8" x14ac:dyDescent="0.3">
      <c r="A1450" s="15"/>
      <c r="B1450" s="13"/>
      <c r="C1450" s="13"/>
      <c r="D1450" s="13"/>
      <c r="E1450" s="13"/>
      <c r="F1450" s="13"/>
      <c r="G1450" s="16" t="str">
        <f>IF($B1450="","",IFERROR(INDEX(Items!$C:$C,MATCH($B1450,Items!$A:$A,0))&amp;"",""))</f>
        <v/>
      </c>
      <c r="H1450" s="17" t="str">
        <f>IF(OR($B1450="",$D1450=""),"",ROUND(N($D1450)*IFERROR(INDEX(Items!$G:$G,MATCH($B1450,Items!$A:$A,0)),0),2))</f>
        <v/>
      </c>
    </row>
    <row r="1451" spans="1:8" x14ac:dyDescent="0.3">
      <c r="A1451" s="15"/>
      <c r="B1451" s="13"/>
      <c r="C1451" s="13"/>
      <c r="D1451" s="13"/>
      <c r="E1451" s="13"/>
      <c r="F1451" s="13"/>
      <c r="G1451" s="16" t="str">
        <f>IF($B1451="","",IFERROR(INDEX(Items!$C:$C,MATCH($B1451,Items!$A:$A,0))&amp;"",""))</f>
        <v/>
      </c>
      <c r="H1451" s="17" t="str">
        <f>IF(OR($B1451="",$D1451=""),"",ROUND(N($D1451)*IFERROR(INDEX(Items!$G:$G,MATCH($B1451,Items!$A:$A,0)),0),2))</f>
        <v/>
      </c>
    </row>
    <row r="1452" spans="1:8" x14ac:dyDescent="0.3">
      <c r="A1452" s="15"/>
      <c r="B1452" s="13"/>
      <c r="C1452" s="13"/>
      <c r="D1452" s="13"/>
      <c r="E1452" s="13"/>
      <c r="F1452" s="13"/>
      <c r="G1452" s="16" t="str">
        <f>IF($B1452="","",IFERROR(INDEX(Items!$C:$C,MATCH($B1452,Items!$A:$A,0))&amp;"",""))</f>
        <v/>
      </c>
      <c r="H1452" s="17" t="str">
        <f>IF(OR($B1452="",$D1452=""),"",ROUND(N($D1452)*IFERROR(INDEX(Items!$G:$G,MATCH($B1452,Items!$A:$A,0)),0),2))</f>
        <v/>
      </c>
    </row>
    <row r="1453" spans="1:8" x14ac:dyDescent="0.3">
      <c r="A1453" s="15"/>
      <c r="B1453" s="13"/>
      <c r="C1453" s="13"/>
      <c r="D1453" s="13"/>
      <c r="E1453" s="13"/>
      <c r="F1453" s="13"/>
      <c r="G1453" s="16" t="str">
        <f>IF($B1453="","",IFERROR(INDEX(Items!$C:$C,MATCH($B1453,Items!$A:$A,0))&amp;"",""))</f>
        <v/>
      </c>
      <c r="H1453" s="17" t="str">
        <f>IF(OR($B1453="",$D1453=""),"",ROUND(N($D1453)*IFERROR(INDEX(Items!$G:$G,MATCH($B1453,Items!$A:$A,0)),0),2))</f>
        <v/>
      </c>
    </row>
    <row r="1454" spans="1:8" x14ac:dyDescent="0.3">
      <c r="A1454" s="15"/>
      <c r="B1454" s="13"/>
      <c r="C1454" s="13"/>
      <c r="D1454" s="13"/>
      <c r="E1454" s="13"/>
      <c r="F1454" s="13"/>
      <c r="G1454" s="16" t="str">
        <f>IF($B1454="","",IFERROR(INDEX(Items!$C:$C,MATCH($B1454,Items!$A:$A,0))&amp;"",""))</f>
        <v/>
      </c>
      <c r="H1454" s="17" t="str">
        <f>IF(OR($B1454="",$D1454=""),"",ROUND(N($D1454)*IFERROR(INDEX(Items!$G:$G,MATCH($B1454,Items!$A:$A,0)),0),2))</f>
        <v/>
      </c>
    </row>
    <row r="1455" spans="1:8" x14ac:dyDescent="0.3">
      <c r="A1455" s="15"/>
      <c r="B1455" s="13"/>
      <c r="C1455" s="13"/>
      <c r="D1455" s="13"/>
      <c r="E1455" s="13"/>
      <c r="F1455" s="13"/>
      <c r="G1455" s="16" t="str">
        <f>IF($B1455="","",IFERROR(INDEX(Items!$C:$C,MATCH($B1455,Items!$A:$A,0))&amp;"",""))</f>
        <v/>
      </c>
      <c r="H1455" s="17" t="str">
        <f>IF(OR($B1455="",$D1455=""),"",ROUND(N($D1455)*IFERROR(INDEX(Items!$G:$G,MATCH($B1455,Items!$A:$A,0)),0),2))</f>
        <v/>
      </c>
    </row>
    <row r="1456" spans="1:8" x14ac:dyDescent="0.3">
      <c r="A1456" s="15"/>
      <c r="B1456" s="13"/>
      <c r="C1456" s="13"/>
      <c r="D1456" s="13"/>
      <c r="E1456" s="13"/>
      <c r="F1456" s="13"/>
      <c r="G1456" s="16" t="str">
        <f>IF($B1456="","",IFERROR(INDEX(Items!$C:$C,MATCH($B1456,Items!$A:$A,0))&amp;"",""))</f>
        <v/>
      </c>
      <c r="H1456" s="17" t="str">
        <f>IF(OR($B1456="",$D1456=""),"",ROUND(N($D1456)*IFERROR(INDEX(Items!$G:$G,MATCH($B1456,Items!$A:$A,0)),0),2))</f>
        <v/>
      </c>
    </row>
    <row r="1457" spans="1:8" x14ac:dyDescent="0.3">
      <c r="A1457" s="15"/>
      <c r="B1457" s="13"/>
      <c r="C1457" s="13"/>
      <c r="D1457" s="13"/>
      <c r="E1457" s="13"/>
      <c r="F1457" s="13"/>
      <c r="G1457" s="16" t="str">
        <f>IF($B1457="","",IFERROR(INDEX(Items!$C:$C,MATCH($B1457,Items!$A:$A,0))&amp;"",""))</f>
        <v/>
      </c>
      <c r="H1457" s="17" t="str">
        <f>IF(OR($B1457="",$D1457=""),"",ROUND(N($D1457)*IFERROR(INDEX(Items!$G:$G,MATCH($B1457,Items!$A:$A,0)),0),2))</f>
        <v/>
      </c>
    </row>
    <row r="1458" spans="1:8" x14ac:dyDescent="0.3">
      <c r="A1458" s="15"/>
      <c r="B1458" s="13"/>
      <c r="C1458" s="13"/>
      <c r="D1458" s="13"/>
      <c r="E1458" s="13"/>
      <c r="F1458" s="13"/>
      <c r="G1458" s="16" t="str">
        <f>IF($B1458="","",IFERROR(INDEX(Items!$C:$C,MATCH($B1458,Items!$A:$A,0))&amp;"",""))</f>
        <v/>
      </c>
      <c r="H1458" s="17" t="str">
        <f>IF(OR($B1458="",$D1458=""),"",ROUND(N($D1458)*IFERROR(INDEX(Items!$G:$G,MATCH($B1458,Items!$A:$A,0)),0),2))</f>
        <v/>
      </c>
    </row>
    <row r="1459" spans="1:8" x14ac:dyDescent="0.3">
      <c r="A1459" s="15"/>
      <c r="B1459" s="13"/>
      <c r="C1459" s="13"/>
      <c r="D1459" s="13"/>
      <c r="E1459" s="13"/>
      <c r="F1459" s="13"/>
      <c r="G1459" s="16" t="str">
        <f>IF($B1459="","",IFERROR(INDEX(Items!$C:$C,MATCH($B1459,Items!$A:$A,0))&amp;"",""))</f>
        <v/>
      </c>
      <c r="H1459" s="17" t="str">
        <f>IF(OR($B1459="",$D1459=""),"",ROUND(N($D1459)*IFERROR(INDEX(Items!$G:$G,MATCH($B1459,Items!$A:$A,0)),0),2))</f>
        <v/>
      </c>
    </row>
    <row r="1460" spans="1:8" x14ac:dyDescent="0.3">
      <c r="A1460" s="15"/>
      <c r="B1460" s="13"/>
      <c r="C1460" s="13"/>
      <c r="D1460" s="13"/>
      <c r="E1460" s="13"/>
      <c r="F1460" s="13"/>
      <c r="G1460" s="16" t="str">
        <f>IF($B1460="","",IFERROR(INDEX(Items!$C:$C,MATCH($B1460,Items!$A:$A,0))&amp;"",""))</f>
        <v/>
      </c>
      <c r="H1460" s="17" t="str">
        <f>IF(OR($B1460="",$D1460=""),"",ROUND(N($D1460)*IFERROR(INDEX(Items!$G:$G,MATCH($B1460,Items!$A:$A,0)),0),2))</f>
        <v/>
      </c>
    </row>
    <row r="1461" spans="1:8" x14ac:dyDescent="0.3">
      <c r="A1461" s="15"/>
      <c r="B1461" s="13"/>
      <c r="C1461" s="13"/>
      <c r="D1461" s="13"/>
      <c r="E1461" s="13"/>
      <c r="F1461" s="13"/>
      <c r="G1461" s="16" t="str">
        <f>IF($B1461="","",IFERROR(INDEX(Items!$C:$C,MATCH($B1461,Items!$A:$A,0))&amp;"",""))</f>
        <v/>
      </c>
      <c r="H1461" s="17" t="str">
        <f>IF(OR($B1461="",$D1461=""),"",ROUND(N($D1461)*IFERROR(INDEX(Items!$G:$G,MATCH($B1461,Items!$A:$A,0)),0),2))</f>
        <v/>
      </c>
    </row>
    <row r="1462" spans="1:8" x14ac:dyDescent="0.3">
      <c r="A1462" s="15"/>
      <c r="B1462" s="13"/>
      <c r="C1462" s="13"/>
      <c r="D1462" s="13"/>
      <c r="E1462" s="13"/>
      <c r="F1462" s="13"/>
      <c r="G1462" s="16" t="str">
        <f>IF($B1462="","",IFERROR(INDEX(Items!$C:$C,MATCH($B1462,Items!$A:$A,0))&amp;"",""))</f>
        <v/>
      </c>
      <c r="H1462" s="17" t="str">
        <f>IF(OR($B1462="",$D1462=""),"",ROUND(N($D1462)*IFERROR(INDEX(Items!$G:$G,MATCH($B1462,Items!$A:$A,0)),0),2))</f>
        <v/>
      </c>
    </row>
    <row r="1463" spans="1:8" x14ac:dyDescent="0.3">
      <c r="A1463" s="15"/>
      <c r="B1463" s="13"/>
      <c r="C1463" s="13"/>
      <c r="D1463" s="13"/>
      <c r="E1463" s="13"/>
      <c r="F1463" s="13"/>
      <c r="G1463" s="16" t="str">
        <f>IF($B1463="","",IFERROR(INDEX(Items!$C:$C,MATCH($B1463,Items!$A:$A,0))&amp;"",""))</f>
        <v/>
      </c>
      <c r="H1463" s="17" t="str">
        <f>IF(OR($B1463="",$D1463=""),"",ROUND(N($D1463)*IFERROR(INDEX(Items!$G:$G,MATCH($B1463,Items!$A:$A,0)),0),2))</f>
        <v/>
      </c>
    </row>
    <row r="1464" spans="1:8" x14ac:dyDescent="0.3">
      <c r="A1464" s="15"/>
      <c r="B1464" s="13"/>
      <c r="C1464" s="13"/>
      <c r="D1464" s="13"/>
      <c r="E1464" s="13"/>
      <c r="F1464" s="13"/>
      <c r="G1464" s="16" t="str">
        <f>IF($B1464="","",IFERROR(INDEX(Items!$C:$C,MATCH($B1464,Items!$A:$A,0))&amp;"",""))</f>
        <v/>
      </c>
      <c r="H1464" s="17" t="str">
        <f>IF(OR($B1464="",$D1464=""),"",ROUND(N($D1464)*IFERROR(INDEX(Items!$G:$G,MATCH($B1464,Items!$A:$A,0)),0),2))</f>
        <v/>
      </c>
    </row>
    <row r="1465" spans="1:8" x14ac:dyDescent="0.3">
      <c r="A1465" s="15"/>
      <c r="B1465" s="13"/>
      <c r="C1465" s="13"/>
      <c r="D1465" s="13"/>
      <c r="E1465" s="13"/>
      <c r="F1465" s="13"/>
      <c r="G1465" s="16" t="str">
        <f>IF($B1465="","",IFERROR(INDEX(Items!$C:$C,MATCH($B1465,Items!$A:$A,0))&amp;"",""))</f>
        <v/>
      </c>
      <c r="H1465" s="17" t="str">
        <f>IF(OR($B1465="",$D1465=""),"",ROUND(N($D1465)*IFERROR(INDEX(Items!$G:$G,MATCH($B1465,Items!$A:$A,0)),0),2))</f>
        <v/>
      </c>
    </row>
    <row r="1466" spans="1:8" x14ac:dyDescent="0.3">
      <c r="A1466" s="15"/>
      <c r="B1466" s="13"/>
      <c r="C1466" s="13"/>
      <c r="D1466" s="13"/>
      <c r="E1466" s="13"/>
      <c r="F1466" s="13"/>
      <c r="G1466" s="16" t="str">
        <f>IF($B1466="","",IFERROR(INDEX(Items!$C:$C,MATCH($B1466,Items!$A:$A,0))&amp;"",""))</f>
        <v/>
      </c>
      <c r="H1466" s="17" t="str">
        <f>IF(OR($B1466="",$D1466=""),"",ROUND(N($D1466)*IFERROR(INDEX(Items!$G:$G,MATCH($B1466,Items!$A:$A,0)),0),2))</f>
        <v/>
      </c>
    </row>
    <row r="1467" spans="1:8" x14ac:dyDescent="0.3">
      <c r="A1467" s="15"/>
      <c r="B1467" s="13"/>
      <c r="C1467" s="13"/>
      <c r="D1467" s="13"/>
      <c r="E1467" s="13"/>
      <c r="F1467" s="13"/>
      <c r="G1467" s="16" t="str">
        <f>IF($B1467="","",IFERROR(INDEX(Items!$C:$C,MATCH($B1467,Items!$A:$A,0))&amp;"",""))</f>
        <v/>
      </c>
      <c r="H1467" s="17" t="str">
        <f>IF(OR($B1467="",$D1467=""),"",ROUND(N($D1467)*IFERROR(INDEX(Items!$G:$G,MATCH($B1467,Items!$A:$A,0)),0),2))</f>
        <v/>
      </c>
    </row>
    <row r="1468" spans="1:8" x14ac:dyDescent="0.3">
      <c r="A1468" s="15"/>
      <c r="B1468" s="13"/>
      <c r="C1468" s="13"/>
      <c r="D1468" s="13"/>
      <c r="E1468" s="13"/>
      <c r="F1468" s="13"/>
      <c r="G1468" s="16" t="str">
        <f>IF($B1468="","",IFERROR(INDEX(Items!$C:$C,MATCH($B1468,Items!$A:$A,0))&amp;"",""))</f>
        <v/>
      </c>
      <c r="H1468" s="17" t="str">
        <f>IF(OR($B1468="",$D1468=""),"",ROUND(N($D1468)*IFERROR(INDEX(Items!$G:$G,MATCH($B1468,Items!$A:$A,0)),0),2))</f>
        <v/>
      </c>
    </row>
    <row r="1469" spans="1:8" x14ac:dyDescent="0.3">
      <c r="A1469" s="15"/>
      <c r="B1469" s="13"/>
      <c r="C1469" s="13"/>
      <c r="D1469" s="13"/>
      <c r="E1469" s="13"/>
      <c r="F1469" s="13"/>
      <c r="G1469" s="16" t="str">
        <f>IF($B1469="","",IFERROR(INDEX(Items!$C:$C,MATCH($B1469,Items!$A:$A,0))&amp;"",""))</f>
        <v/>
      </c>
      <c r="H1469" s="17" t="str">
        <f>IF(OR($B1469="",$D1469=""),"",ROUND(N($D1469)*IFERROR(INDEX(Items!$G:$G,MATCH($B1469,Items!$A:$A,0)),0),2))</f>
        <v/>
      </c>
    </row>
    <row r="1470" spans="1:8" x14ac:dyDescent="0.3">
      <c r="A1470" s="15"/>
      <c r="B1470" s="13"/>
      <c r="C1470" s="13"/>
      <c r="D1470" s="13"/>
      <c r="E1470" s="13"/>
      <c r="F1470" s="13"/>
      <c r="G1470" s="16" t="str">
        <f>IF($B1470="","",IFERROR(INDEX(Items!$C:$C,MATCH($B1470,Items!$A:$A,0))&amp;"",""))</f>
        <v/>
      </c>
      <c r="H1470" s="17" t="str">
        <f>IF(OR($B1470="",$D1470=""),"",ROUND(N($D1470)*IFERROR(INDEX(Items!$G:$G,MATCH($B1470,Items!$A:$A,0)),0),2))</f>
        <v/>
      </c>
    </row>
    <row r="1471" spans="1:8" x14ac:dyDescent="0.3">
      <c r="A1471" s="15"/>
      <c r="B1471" s="13"/>
      <c r="C1471" s="13"/>
      <c r="D1471" s="13"/>
      <c r="E1471" s="13"/>
      <c r="F1471" s="13"/>
      <c r="G1471" s="16" t="str">
        <f>IF($B1471="","",IFERROR(INDEX(Items!$C:$C,MATCH($B1471,Items!$A:$A,0))&amp;"",""))</f>
        <v/>
      </c>
      <c r="H1471" s="17" t="str">
        <f>IF(OR($B1471="",$D1471=""),"",ROUND(N($D1471)*IFERROR(INDEX(Items!$G:$G,MATCH($B1471,Items!$A:$A,0)),0),2))</f>
        <v/>
      </c>
    </row>
    <row r="1472" spans="1:8" x14ac:dyDescent="0.3">
      <c r="A1472" s="15"/>
      <c r="B1472" s="13"/>
      <c r="C1472" s="13"/>
      <c r="D1472" s="13"/>
      <c r="E1472" s="13"/>
      <c r="F1472" s="13"/>
      <c r="G1472" s="16" t="str">
        <f>IF($B1472="","",IFERROR(INDEX(Items!$C:$C,MATCH($B1472,Items!$A:$A,0))&amp;"",""))</f>
        <v/>
      </c>
      <c r="H1472" s="17" t="str">
        <f>IF(OR($B1472="",$D1472=""),"",ROUND(N($D1472)*IFERROR(INDEX(Items!$G:$G,MATCH($B1472,Items!$A:$A,0)),0),2))</f>
        <v/>
      </c>
    </row>
    <row r="1473" spans="1:8" x14ac:dyDescent="0.3">
      <c r="A1473" s="15"/>
      <c r="B1473" s="13"/>
      <c r="C1473" s="13"/>
      <c r="D1473" s="13"/>
      <c r="E1473" s="13"/>
      <c r="F1473" s="13"/>
      <c r="G1473" s="16" t="str">
        <f>IF($B1473="","",IFERROR(INDEX(Items!$C:$C,MATCH($B1473,Items!$A:$A,0))&amp;"",""))</f>
        <v/>
      </c>
      <c r="H1473" s="17" t="str">
        <f>IF(OR($B1473="",$D1473=""),"",ROUND(N($D1473)*IFERROR(INDEX(Items!$G:$G,MATCH($B1473,Items!$A:$A,0)),0),2))</f>
        <v/>
      </c>
    </row>
    <row r="1474" spans="1:8" x14ac:dyDescent="0.3">
      <c r="A1474" s="15"/>
      <c r="B1474" s="13"/>
      <c r="C1474" s="13"/>
      <c r="D1474" s="13"/>
      <c r="E1474" s="13"/>
      <c r="F1474" s="13"/>
      <c r="G1474" s="16" t="str">
        <f>IF($B1474="","",IFERROR(INDEX(Items!$C:$C,MATCH($B1474,Items!$A:$A,0))&amp;"",""))</f>
        <v/>
      </c>
      <c r="H1474" s="17" t="str">
        <f>IF(OR($B1474="",$D1474=""),"",ROUND(N($D1474)*IFERROR(INDEX(Items!$G:$G,MATCH($B1474,Items!$A:$A,0)),0),2))</f>
        <v/>
      </c>
    </row>
    <row r="1475" spans="1:8" x14ac:dyDescent="0.3">
      <c r="A1475" s="15"/>
      <c r="B1475" s="13"/>
      <c r="C1475" s="13"/>
      <c r="D1475" s="13"/>
      <c r="E1475" s="13"/>
      <c r="F1475" s="13"/>
      <c r="G1475" s="16" t="str">
        <f>IF($B1475="","",IFERROR(INDEX(Items!$C:$C,MATCH($B1475,Items!$A:$A,0))&amp;"",""))</f>
        <v/>
      </c>
      <c r="H1475" s="17" t="str">
        <f>IF(OR($B1475="",$D1475=""),"",ROUND(N($D1475)*IFERROR(INDEX(Items!$G:$G,MATCH($B1475,Items!$A:$A,0)),0),2))</f>
        <v/>
      </c>
    </row>
    <row r="1476" spans="1:8" x14ac:dyDescent="0.3">
      <c r="A1476" s="15"/>
      <c r="B1476" s="13"/>
      <c r="C1476" s="13"/>
      <c r="D1476" s="13"/>
      <c r="E1476" s="13"/>
      <c r="F1476" s="13"/>
      <c r="G1476" s="16" t="str">
        <f>IF($B1476="","",IFERROR(INDEX(Items!$C:$C,MATCH($B1476,Items!$A:$A,0))&amp;"",""))</f>
        <v/>
      </c>
      <c r="H1476" s="17" t="str">
        <f>IF(OR($B1476="",$D1476=""),"",ROUND(N($D1476)*IFERROR(INDEX(Items!$G:$G,MATCH($B1476,Items!$A:$A,0)),0),2))</f>
        <v/>
      </c>
    </row>
    <row r="1477" spans="1:8" x14ac:dyDescent="0.3">
      <c r="A1477" s="15"/>
      <c r="B1477" s="13"/>
      <c r="C1477" s="13"/>
      <c r="D1477" s="13"/>
      <c r="E1477" s="13"/>
      <c r="F1477" s="13"/>
      <c r="G1477" s="16" t="str">
        <f>IF($B1477="","",IFERROR(INDEX(Items!$C:$C,MATCH($B1477,Items!$A:$A,0))&amp;"",""))</f>
        <v/>
      </c>
      <c r="H1477" s="17" t="str">
        <f>IF(OR($B1477="",$D1477=""),"",ROUND(N($D1477)*IFERROR(INDEX(Items!$G:$G,MATCH($B1477,Items!$A:$A,0)),0),2))</f>
        <v/>
      </c>
    </row>
    <row r="1478" spans="1:8" x14ac:dyDescent="0.3">
      <c r="A1478" s="15"/>
      <c r="B1478" s="13"/>
      <c r="C1478" s="13"/>
      <c r="D1478" s="13"/>
      <c r="E1478" s="13"/>
      <c r="F1478" s="13"/>
      <c r="G1478" s="16" t="str">
        <f>IF($B1478="","",IFERROR(INDEX(Items!$C:$C,MATCH($B1478,Items!$A:$A,0))&amp;"",""))</f>
        <v/>
      </c>
      <c r="H1478" s="17" t="str">
        <f>IF(OR($B1478="",$D1478=""),"",ROUND(N($D1478)*IFERROR(INDEX(Items!$G:$G,MATCH($B1478,Items!$A:$A,0)),0),2))</f>
        <v/>
      </c>
    </row>
    <row r="1479" spans="1:8" x14ac:dyDescent="0.3">
      <c r="A1479" s="15"/>
      <c r="B1479" s="13"/>
      <c r="C1479" s="13"/>
      <c r="D1479" s="13"/>
      <c r="E1479" s="13"/>
      <c r="F1479" s="13"/>
      <c r="G1479" s="16" t="str">
        <f>IF($B1479="","",IFERROR(INDEX(Items!$C:$C,MATCH($B1479,Items!$A:$A,0))&amp;"",""))</f>
        <v/>
      </c>
      <c r="H1479" s="17" t="str">
        <f>IF(OR($B1479="",$D1479=""),"",ROUND(N($D1479)*IFERROR(INDEX(Items!$G:$G,MATCH($B1479,Items!$A:$A,0)),0),2))</f>
        <v/>
      </c>
    </row>
    <row r="1480" spans="1:8" x14ac:dyDescent="0.3">
      <c r="A1480" s="15"/>
      <c r="B1480" s="13"/>
      <c r="C1480" s="13"/>
      <c r="D1480" s="13"/>
      <c r="E1480" s="13"/>
      <c r="F1480" s="13"/>
      <c r="G1480" s="16" t="str">
        <f>IF($B1480="","",IFERROR(INDEX(Items!$C:$C,MATCH($B1480,Items!$A:$A,0))&amp;"",""))</f>
        <v/>
      </c>
      <c r="H1480" s="17" t="str">
        <f>IF(OR($B1480="",$D1480=""),"",ROUND(N($D1480)*IFERROR(INDEX(Items!$G:$G,MATCH($B1480,Items!$A:$A,0)),0),2))</f>
        <v/>
      </c>
    </row>
    <row r="1481" spans="1:8" x14ac:dyDescent="0.3">
      <c r="A1481" s="15"/>
      <c r="B1481" s="13"/>
      <c r="C1481" s="13"/>
      <c r="D1481" s="13"/>
      <c r="E1481" s="13"/>
      <c r="F1481" s="13"/>
      <c r="G1481" s="16" t="str">
        <f>IF($B1481="","",IFERROR(INDEX(Items!$C:$C,MATCH($B1481,Items!$A:$A,0))&amp;"",""))</f>
        <v/>
      </c>
      <c r="H1481" s="17" t="str">
        <f>IF(OR($B1481="",$D1481=""),"",ROUND(N($D1481)*IFERROR(INDEX(Items!$G:$G,MATCH($B1481,Items!$A:$A,0)),0),2))</f>
        <v/>
      </c>
    </row>
    <row r="1482" spans="1:8" x14ac:dyDescent="0.3">
      <c r="A1482" s="15"/>
      <c r="B1482" s="13"/>
      <c r="C1482" s="13"/>
      <c r="D1482" s="13"/>
      <c r="E1482" s="13"/>
      <c r="F1482" s="13"/>
      <c r="G1482" s="16" t="str">
        <f>IF($B1482="","",IFERROR(INDEX(Items!$C:$C,MATCH($B1482,Items!$A:$A,0))&amp;"",""))</f>
        <v/>
      </c>
      <c r="H1482" s="17" t="str">
        <f>IF(OR($B1482="",$D1482=""),"",ROUND(N($D1482)*IFERROR(INDEX(Items!$G:$G,MATCH($B1482,Items!$A:$A,0)),0),2))</f>
        <v/>
      </c>
    </row>
    <row r="1483" spans="1:8" x14ac:dyDescent="0.3">
      <c r="A1483" s="15"/>
      <c r="B1483" s="13"/>
      <c r="C1483" s="13"/>
      <c r="D1483" s="13"/>
      <c r="E1483" s="13"/>
      <c r="F1483" s="13"/>
      <c r="G1483" s="16" t="str">
        <f>IF($B1483="","",IFERROR(INDEX(Items!$C:$C,MATCH($B1483,Items!$A:$A,0))&amp;"",""))</f>
        <v/>
      </c>
      <c r="H1483" s="17" t="str">
        <f>IF(OR($B1483="",$D1483=""),"",ROUND(N($D1483)*IFERROR(INDEX(Items!$G:$G,MATCH($B1483,Items!$A:$A,0)),0),2))</f>
        <v/>
      </c>
    </row>
    <row r="1484" spans="1:8" x14ac:dyDescent="0.3">
      <c r="A1484" s="15"/>
      <c r="B1484" s="13"/>
      <c r="C1484" s="13"/>
      <c r="D1484" s="13"/>
      <c r="E1484" s="13"/>
      <c r="F1484" s="13"/>
      <c r="G1484" s="16" t="str">
        <f>IF($B1484="","",IFERROR(INDEX(Items!$C:$C,MATCH($B1484,Items!$A:$A,0))&amp;"",""))</f>
        <v/>
      </c>
      <c r="H1484" s="17" t="str">
        <f>IF(OR($B1484="",$D1484=""),"",ROUND(N($D1484)*IFERROR(INDEX(Items!$G:$G,MATCH($B1484,Items!$A:$A,0)),0),2))</f>
        <v/>
      </c>
    </row>
    <row r="1485" spans="1:8" x14ac:dyDescent="0.3">
      <c r="A1485" s="15"/>
      <c r="B1485" s="13"/>
      <c r="C1485" s="13"/>
      <c r="D1485" s="13"/>
      <c r="E1485" s="13"/>
      <c r="F1485" s="13"/>
      <c r="G1485" s="16" t="str">
        <f>IF($B1485="","",IFERROR(INDEX(Items!$C:$C,MATCH($B1485,Items!$A:$A,0))&amp;"",""))</f>
        <v/>
      </c>
      <c r="H1485" s="17" t="str">
        <f>IF(OR($B1485="",$D1485=""),"",ROUND(N($D1485)*IFERROR(INDEX(Items!$G:$G,MATCH($B1485,Items!$A:$A,0)),0),2))</f>
        <v/>
      </c>
    </row>
    <row r="1486" spans="1:8" x14ac:dyDescent="0.3">
      <c r="A1486" s="15"/>
      <c r="B1486" s="13"/>
      <c r="C1486" s="13"/>
      <c r="D1486" s="13"/>
      <c r="E1486" s="13"/>
      <c r="F1486" s="13"/>
      <c r="G1486" s="16" t="str">
        <f>IF($B1486="","",IFERROR(INDEX(Items!$C:$C,MATCH($B1486,Items!$A:$A,0))&amp;"",""))</f>
        <v/>
      </c>
      <c r="H1486" s="17" t="str">
        <f>IF(OR($B1486="",$D1486=""),"",ROUND(N($D1486)*IFERROR(INDEX(Items!$G:$G,MATCH($B1486,Items!$A:$A,0)),0),2))</f>
        <v/>
      </c>
    </row>
    <row r="1487" spans="1:8" x14ac:dyDescent="0.3">
      <c r="A1487" s="15"/>
      <c r="B1487" s="13"/>
      <c r="C1487" s="13"/>
      <c r="D1487" s="13"/>
      <c r="E1487" s="13"/>
      <c r="F1487" s="13"/>
      <c r="G1487" s="16" t="str">
        <f>IF($B1487="","",IFERROR(INDEX(Items!$C:$C,MATCH($B1487,Items!$A:$A,0))&amp;"",""))</f>
        <v/>
      </c>
      <c r="H1487" s="17" t="str">
        <f>IF(OR($B1487="",$D1487=""),"",ROUND(N($D1487)*IFERROR(INDEX(Items!$G:$G,MATCH($B1487,Items!$A:$A,0)),0),2))</f>
        <v/>
      </c>
    </row>
    <row r="1488" spans="1:8" x14ac:dyDescent="0.3">
      <c r="A1488" s="15"/>
      <c r="B1488" s="13"/>
      <c r="C1488" s="13"/>
      <c r="D1488" s="13"/>
      <c r="E1488" s="13"/>
      <c r="F1488" s="13"/>
      <c r="G1488" s="16" t="str">
        <f>IF($B1488="","",IFERROR(INDEX(Items!$C:$C,MATCH($B1488,Items!$A:$A,0))&amp;"",""))</f>
        <v/>
      </c>
      <c r="H1488" s="17" t="str">
        <f>IF(OR($B1488="",$D1488=""),"",ROUND(N($D1488)*IFERROR(INDEX(Items!$G:$G,MATCH($B1488,Items!$A:$A,0)),0),2))</f>
        <v/>
      </c>
    </row>
    <row r="1489" spans="1:8" x14ac:dyDescent="0.3">
      <c r="A1489" s="15"/>
      <c r="B1489" s="13"/>
      <c r="C1489" s="13"/>
      <c r="D1489" s="13"/>
      <c r="E1489" s="13"/>
      <c r="F1489" s="13"/>
      <c r="G1489" s="16" t="str">
        <f>IF($B1489="","",IFERROR(INDEX(Items!$C:$C,MATCH($B1489,Items!$A:$A,0))&amp;"",""))</f>
        <v/>
      </c>
      <c r="H1489" s="17" t="str">
        <f>IF(OR($B1489="",$D1489=""),"",ROUND(N($D1489)*IFERROR(INDEX(Items!$G:$G,MATCH($B1489,Items!$A:$A,0)),0),2))</f>
        <v/>
      </c>
    </row>
    <row r="1490" spans="1:8" x14ac:dyDescent="0.3">
      <c r="A1490" s="15"/>
      <c r="B1490" s="13"/>
      <c r="C1490" s="13"/>
      <c r="D1490" s="13"/>
      <c r="E1490" s="13"/>
      <c r="F1490" s="13"/>
      <c r="G1490" s="16" t="str">
        <f>IF($B1490="","",IFERROR(INDEX(Items!$C:$C,MATCH($B1490,Items!$A:$A,0))&amp;"",""))</f>
        <v/>
      </c>
      <c r="H1490" s="17" t="str">
        <f>IF(OR($B1490="",$D1490=""),"",ROUND(N($D1490)*IFERROR(INDEX(Items!$G:$G,MATCH($B1490,Items!$A:$A,0)),0),2))</f>
        <v/>
      </c>
    </row>
    <row r="1491" spans="1:8" x14ac:dyDescent="0.3">
      <c r="A1491" s="15"/>
      <c r="B1491" s="13"/>
      <c r="C1491" s="13"/>
      <c r="D1491" s="13"/>
      <c r="E1491" s="13"/>
      <c r="F1491" s="13"/>
      <c r="G1491" s="16" t="str">
        <f>IF($B1491="","",IFERROR(INDEX(Items!$C:$C,MATCH($B1491,Items!$A:$A,0))&amp;"",""))</f>
        <v/>
      </c>
      <c r="H1491" s="17" t="str">
        <f>IF(OR($B1491="",$D1491=""),"",ROUND(N($D1491)*IFERROR(INDEX(Items!$G:$G,MATCH($B1491,Items!$A:$A,0)),0),2))</f>
        <v/>
      </c>
    </row>
    <row r="1492" spans="1:8" x14ac:dyDescent="0.3">
      <c r="A1492" s="15"/>
      <c r="B1492" s="13"/>
      <c r="C1492" s="13"/>
      <c r="D1492" s="13"/>
      <c r="E1492" s="13"/>
      <c r="F1492" s="13"/>
      <c r="G1492" s="16" t="str">
        <f>IF($B1492="","",IFERROR(INDEX(Items!$C:$C,MATCH($B1492,Items!$A:$A,0))&amp;"",""))</f>
        <v/>
      </c>
      <c r="H1492" s="17" t="str">
        <f>IF(OR($B1492="",$D1492=""),"",ROUND(N($D1492)*IFERROR(INDEX(Items!$G:$G,MATCH($B1492,Items!$A:$A,0)),0),2))</f>
        <v/>
      </c>
    </row>
    <row r="1493" spans="1:8" x14ac:dyDescent="0.3">
      <c r="A1493" s="15"/>
      <c r="B1493" s="13"/>
      <c r="C1493" s="13"/>
      <c r="D1493" s="13"/>
      <c r="E1493" s="13"/>
      <c r="F1493" s="13"/>
      <c r="G1493" s="16" t="str">
        <f>IF($B1493="","",IFERROR(INDEX(Items!$C:$C,MATCH($B1493,Items!$A:$A,0))&amp;"",""))</f>
        <v/>
      </c>
      <c r="H1493" s="17" t="str">
        <f>IF(OR($B1493="",$D1493=""),"",ROUND(N($D1493)*IFERROR(INDEX(Items!$G:$G,MATCH($B1493,Items!$A:$A,0)),0),2))</f>
        <v/>
      </c>
    </row>
    <row r="1494" spans="1:8" x14ac:dyDescent="0.3">
      <c r="A1494" s="15"/>
      <c r="B1494" s="13"/>
      <c r="C1494" s="13"/>
      <c r="D1494" s="13"/>
      <c r="E1494" s="13"/>
      <c r="F1494" s="13"/>
      <c r="G1494" s="16" t="str">
        <f>IF($B1494="","",IFERROR(INDEX(Items!$C:$C,MATCH($B1494,Items!$A:$A,0))&amp;"",""))</f>
        <v/>
      </c>
      <c r="H1494" s="17" t="str">
        <f>IF(OR($B1494="",$D1494=""),"",ROUND(N($D1494)*IFERROR(INDEX(Items!$G:$G,MATCH($B1494,Items!$A:$A,0)),0),2))</f>
        <v/>
      </c>
    </row>
    <row r="1495" spans="1:8" x14ac:dyDescent="0.3">
      <c r="A1495" s="15"/>
      <c r="B1495" s="13"/>
      <c r="C1495" s="13"/>
      <c r="D1495" s="13"/>
      <c r="E1495" s="13"/>
      <c r="F1495" s="13"/>
      <c r="G1495" s="16" t="str">
        <f>IF($B1495="","",IFERROR(INDEX(Items!$C:$C,MATCH($B1495,Items!$A:$A,0))&amp;"",""))</f>
        <v/>
      </c>
      <c r="H1495" s="17" t="str">
        <f>IF(OR($B1495="",$D1495=""),"",ROUND(N($D1495)*IFERROR(INDEX(Items!$G:$G,MATCH($B1495,Items!$A:$A,0)),0),2))</f>
        <v/>
      </c>
    </row>
    <row r="1496" spans="1:8" x14ac:dyDescent="0.3">
      <c r="A1496" s="15"/>
      <c r="B1496" s="13"/>
      <c r="C1496" s="13"/>
      <c r="D1496" s="13"/>
      <c r="E1496" s="13"/>
      <c r="F1496" s="13"/>
      <c r="G1496" s="16" t="str">
        <f>IF($B1496="","",IFERROR(INDEX(Items!$C:$C,MATCH($B1496,Items!$A:$A,0))&amp;"",""))</f>
        <v/>
      </c>
      <c r="H1496" s="17" t="str">
        <f>IF(OR($B1496="",$D1496=""),"",ROUND(N($D1496)*IFERROR(INDEX(Items!$G:$G,MATCH($B1496,Items!$A:$A,0)),0),2))</f>
        <v/>
      </c>
    </row>
    <row r="1497" spans="1:8" x14ac:dyDescent="0.3">
      <c r="A1497" s="15"/>
      <c r="B1497" s="13"/>
      <c r="C1497" s="13"/>
      <c r="D1497" s="13"/>
      <c r="E1497" s="13"/>
      <c r="F1497" s="13"/>
      <c r="G1497" s="16" t="str">
        <f>IF($B1497="","",IFERROR(INDEX(Items!$C:$C,MATCH($B1497,Items!$A:$A,0))&amp;"",""))</f>
        <v/>
      </c>
      <c r="H1497" s="17" t="str">
        <f>IF(OR($B1497="",$D1497=""),"",ROUND(N($D1497)*IFERROR(INDEX(Items!$G:$G,MATCH($B1497,Items!$A:$A,0)),0),2))</f>
        <v/>
      </c>
    </row>
    <row r="1498" spans="1:8" x14ac:dyDescent="0.3">
      <c r="A1498" s="15"/>
      <c r="B1498" s="13"/>
      <c r="C1498" s="13"/>
      <c r="D1498" s="13"/>
      <c r="E1498" s="13"/>
      <c r="F1498" s="13"/>
      <c r="G1498" s="16" t="str">
        <f>IF($B1498="","",IFERROR(INDEX(Items!$C:$C,MATCH($B1498,Items!$A:$A,0))&amp;"",""))</f>
        <v/>
      </c>
      <c r="H1498" s="17" t="str">
        <f>IF(OR($B1498="",$D1498=""),"",ROUND(N($D1498)*IFERROR(INDEX(Items!$G:$G,MATCH($B1498,Items!$A:$A,0)),0),2))</f>
        <v/>
      </c>
    </row>
    <row r="1499" spans="1:8" x14ac:dyDescent="0.3">
      <c r="A1499" s="15"/>
      <c r="B1499" s="13"/>
      <c r="C1499" s="13"/>
      <c r="D1499" s="13"/>
      <c r="E1499" s="13"/>
      <c r="F1499" s="13"/>
      <c r="G1499" s="16" t="str">
        <f>IF($B1499="","",IFERROR(INDEX(Items!$C:$C,MATCH($B1499,Items!$A:$A,0))&amp;"",""))</f>
        <v/>
      </c>
      <c r="H1499" s="17" t="str">
        <f>IF(OR($B1499="",$D1499=""),"",ROUND(N($D1499)*IFERROR(INDEX(Items!$G:$G,MATCH($B1499,Items!$A:$A,0)),0),2))</f>
        <v/>
      </c>
    </row>
    <row r="1500" spans="1:8" x14ac:dyDescent="0.3">
      <c r="A1500" s="15"/>
      <c r="B1500" s="13"/>
      <c r="C1500" s="13"/>
      <c r="D1500" s="13"/>
      <c r="E1500" s="13"/>
      <c r="F1500" s="13"/>
      <c r="G1500" s="16" t="str">
        <f>IF($B1500="","",IFERROR(INDEX(Items!$C:$C,MATCH($B1500,Items!$A:$A,0))&amp;"",""))</f>
        <v/>
      </c>
      <c r="H1500" s="17" t="str">
        <f>IF(OR($B1500="",$D1500=""),"",ROUND(N($D1500)*IFERROR(INDEX(Items!$G:$G,MATCH($B1500,Items!$A:$A,0)),0),2))</f>
        <v/>
      </c>
    </row>
    <row r="1501" spans="1:8" x14ac:dyDescent="0.3">
      <c r="A1501" s="15"/>
      <c r="B1501" s="13"/>
      <c r="C1501" s="13"/>
      <c r="D1501" s="13"/>
      <c r="E1501" s="13"/>
      <c r="F1501" s="13"/>
      <c r="G1501" s="16" t="str">
        <f>IF($B1501="","",IFERROR(INDEX(Items!$C:$C,MATCH($B1501,Items!$A:$A,0))&amp;"",""))</f>
        <v/>
      </c>
      <c r="H1501" s="17" t="str">
        <f>IF(OR($B1501="",$D1501=""),"",ROUND(N($D1501)*IFERROR(INDEX(Items!$G:$G,MATCH($B1501,Items!$A:$A,0)),0),2))</f>
        <v/>
      </c>
    </row>
    <row r="1502" spans="1:8" x14ac:dyDescent="0.3">
      <c r="A1502" s="15"/>
      <c r="B1502" s="13"/>
      <c r="C1502" s="13"/>
      <c r="D1502" s="13"/>
      <c r="E1502" s="13"/>
      <c r="F1502" s="13"/>
      <c r="G1502" s="16" t="str">
        <f>IF($B1502="","",IFERROR(INDEX(Items!$C:$C,MATCH($B1502,Items!$A:$A,0))&amp;"",""))</f>
        <v/>
      </c>
      <c r="H1502" s="17" t="str">
        <f>IF(OR($B1502="",$D1502=""),"",ROUND(N($D1502)*IFERROR(INDEX(Items!$G:$G,MATCH($B1502,Items!$A:$A,0)),0),2))</f>
        <v/>
      </c>
    </row>
    <row r="1503" spans="1:8" x14ac:dyDescent="0.3">
      <c r="A1503" s="15"/>
      <c r="B1503" s="13"/>
      <c r="C1503" s="13"/>
      <c r="D1503" s="13"/>
      <c r="E1503" s="13"/>
      <c r="F1503" s="13"/>
      <c r="G1503" s="16" t="str">
        <f>IF($B1503="","",IFERROR(INDEX(Items!$C:$C,MATCH($B1503,Items!$A:$A,0))&amp;"",""))</f>
        <v/>
      </c>
      <c r="H1503" s="17" t="str">
        <f>IF(OR($B1503="",$D1503=""),"",ROUND(N($D1503)*IFERROR(INDEX(Items!$G:$G,MATCH($B1503,Items!$A:$A,0)),0),2))</f>
        <v/>
      </c>
    </row>
  </sheetData>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3">
        <x14:dataValidation type="list" allowBlank="1" xr:uid="{00000000-0002-0000-0200-000000000000}">
          <x14:formula1>
            <xm:f>Items!$A$4:$A$303</xm:f>
          </x14:formula1>
          <xm:sqref>B4:B1503</xm:sqref>
        </x14:dataValidation>
        <x14:dataValidation type="list" allowBlank="1" xr:uid="{00000000-0002-0000-0200-000001000000}">
          <x14:formula1>
            <xm:f>Lists!$E$1:$E$5</xm:f>
          </x14:formula1>
          <xm:sqref>C4:C1503</xm:sqref>
        </x14:dataValidation>
        <x14:dataValidation type="list" allowBlank="1" xr:uid="{00000000-0002-0000-0200-000002000000}">
          <x14:formula1>
            <xm:f>Lists!$F$1:$F$8</xm:f>
          </x14:formula1>
          <xm:sqref>E4:E1503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C2626"/>
    <pageSetUpPr fitToPage="1"/>
  </sheetPr>
  <dimension ref="A1:O304"/>
  <sheetViews>
    <sheetView showGridLines="0" workbookViewId="0">
      <pane xSplit="1" ySplit="4" topLeftCell="B5" activePane="bottomRight" state="frozen"/>
      <selection pane="topRight"/>
      <selection pane="bottomLeft"/>
      <selection pane="bottomRight"/>
    </sheetView>
  </sheetViews>
  <sheetFormatPr defaultRowHeight="14.4" x14ac:dyDescent="0.3"/>
  <cols>
    <col min="1" max="1" width="28" customWidth="1"/>
    <col min="2" max="2" width="8" customWidth="1"/>
    <col min="3" max="3" width="10" customWidth="1"/>
    <col min="4" max="4" width="11" customWidth="1"/>
    <col min="5" max="8" width="10" customWidth="1"/>
    <col min="9" max="9" width="11" customWidth="1"/>
    <col min="10" max="10" width="13" customWidth="1"/>
    <col min="11" max="11" width="9" customWidth="1"/>
    <col min="12" max="12" width="11" customWidth="1"/>
    <col min="13" max="14" width="10" customWidth="1"/>
    <col min="15" max="15" width="13" customWidth="1"/>
  </cols>
  <sheetData>
    <row r="1" spans="1:15" ht="25.95" customHeight="1" x14ac:dyDescent="0.4">
      <c r="A1" s="1" t="s">
        <v>77</v>
      </c>
    </row>
    <row r="2" spans="1:15" x14ac:dyDescent="0.3">
      <c r="A2" s="2" t="s">
        <v>78</v>
      </c>
    </row>
    <row r="3" spans="1:15" x14ac:dyDescent="0.3">
      <c r="A3" s="18" t="s">
        <v>79</v>
      </c>
      <c r="J3" s="19">
        <f>SUM(J5:J304)</f>
        <v>25051</v>
      </c>
      <c r="L3" s="18" t="s">
        <v>80</v>
      </c>
      <c r="O3" s="19">
        <f>SUM(O5:O304)</f>
        <v>-31.5</v>
      </c>
    </row>
    <row r="4" spans="1:15" ht="31.95" customHeight="1" x14ac:dyDescent="0.3">
      <c r="A4" s="12" t="s">
        <v>25</v>
      </c>
      <c r="B4" s="12" t="s">
        <v>27</v>
      </c>
      <c r="C4" s="12" t="s">
        <v>81</v>
      </c>
      <c r="D4" s="12" t="s">
        <v>82</v>
      </c>
      <c r="E4" s="12" t="s">
        <v>83</v>
      </c>
      <c r="F4" s="12" t="s">
        <v>84</v>
      </c>
      <c r="G4" s="12" t="s">
        <v>85</v>
      </c>
      <c r="H4" s="12" t="s">
        <v>86</v>
      </c>
      <c r="I4" s="12" t="s">
        <v>87</v>
      </c>
      <c r="J4" s="12" t="s">
        <v>60</v>
      </c>
      <c r="K4" s="12" t="s">
        <v>30</v>
      </c>
      <c r="L4" s="12" t="s">
        <v>88</v>
      </c>
      <c r="M4" s="12" t="s">
        <v>89</v>
      </c>
      <c r="N4" s="12" t="s">
        <v>90</v>
      </c>
      <c r="O4" s="12" t="s">
        <v>91</v>
      </c>
    </row>
    <row r="5" spans="1:15" x14ac:dyDescent="0.3">
      <c r="A5" s="20" t="str">
        <f>IF(Items!A4="","",Items!A4)</f>
        <v>Tomato</v>
      </c>
      <c r="B5" s="20" t="str">
        <f>IF($A5="","",Items!C4&amp;"")</f>
        <v>kg</v>
      </c>
      <c r="C5" s="16">
        <f>IF($A5="","",N(Items!E4))</f>
        <v>12</v>
      </c>
      <c r="D5" s="16">
        <f>IF($A5="","",SUMIFS(Entries!$D:$D,Entries!$B:$B,$A5,Entries!$C:$C,"Purchase"))</f>
        <v>15</v>
      </c>
      <c r="E5" s="16">
        <f>IF($A5="","",SUMIFS(Entries!$D:$D,Entries!$B:$B,$A5,Entries!$C:$C,"Return to supplier"))</f>
        <v>0</v>
      </c>
      <c r="F5" s="16">
        <f>IF($A5="","",SUMIFS(Entries!$D:$D,Entries!$B:$B,$A5,Entries!$C:$C,"Issue to kitchen"))</f>
        <v>11</v>
      </c>
      <c r="G5" s="16">
        <f>IF($A5="","",SUMIFS(Entries!$D:$D,Entries!$B:$B,$A5,Entries!$C:$C,"Wastage"))</f>
        <v>1.2</v>
      </c>
      <c r="H5" s="16">
        <f>IF($A5="","",SUMIFS(Entries!$D:$D,Entries!$B:$B,$A5,Entries!$C:$C,"Staff meal"))</f>
        <v>0</v>
      </c>
      <c r="I5" s="21">
        <f t="shared" ref="I5:I68" si="0">IF($A5="","",C5+D5-E5-F5-G5-H5)</f>
        <v>14.8</v>
      </c>
      <c r="J5" s="17">
        <f>IF($A5="","",ROUND(I5*N(Items!G4),2))</f>
        <v>518</v>
      </c>
      <c r="K5" s="16">
        <f>IF($A5="","",N(Items!F4))</f>
        <v>10</v>
      </c>
      <c r="L5" s="22" t="str">
        <f t="shared" ref="L5:L68" si="1">IF($A5="","",IF(I5&lt;=K5,"Order now","OK"))</f>
        <v>OK</v>
      </c>
      <c r="M5" s="13">
        <v>14.5</v>
      </c>
      <c r="N5" s="16">
        <f t="shared" ref="N5:N68" si="2">IF(OR($A5="",M5=""),"",M5-I5)</f>
        <v>-0.30000000000000071</v>
      </c>
      <c r="O5" s="17">
        <f>IF(N5="","",ROUND(N5*N(Items!G4),2))</f>
        <v>-10.5</v>
      </c>
    </row>
    <row r="6" spans="1:15" x14ac:dyDescent="0.3">
      <c r="A6" s="20" t="str">
        <f>IF(Items!A5="","",Items!A5)</f>
        <v>Onion</v>
      </c>
      <c r="B6" s="20" t="str">
        <f>IF($A6="","",Items!C5&amp;"")</f>
        <v>kg</v>
      </c>
      <c r="C6" s="16">
        <f>IF($A6="","",N(Items!E5))</f>
        <v>40</v>
      </c>
      <c r="D6" s="16">
        <f>IF($A6="","",SUMIFS(Entries!$D:$D,Entries!$B:$B,$A6,Entries!$C:$C,"Purchase"))</f>
        <v>25</v>
      </c>
      <c r="E6" s="16">
        <f>IF($A6="","",SUMIFS(Entries!$D:$D,Entries!$B:$B,$A6,Entries!$C:$C,"Return to supplier"))</f>
        <v>0</v>
      </c>
      <c r="F6" s="16">
        <f>IF($A6="","",SUMIFS(Entries!$D:$D,Entries!$B:$B,$A6,Entries!$C:$C,"Issue to kitchen"))</f>
        <v>0</v>
      </c>
      <c r="G6" s="16">
        <f>IF($A6="","",SUMIFS(Entries!$D:$D,Entries!$B:$B,$A6,Entries!$C:$C,"Wastage"))</f>
        <v>1.8</v>
      </c>
      <c r="H6" s="16">
        <f>IF($A6="","",SUMIFS(Entries!$D:$D,Entries!$B:$B,$A6,Entries!$C:$C,"Staff meal"))</f>
        <v>0</v>
      </c>
      <c r="I6" s="21">
        <f t="shared" si="0"/>
        <v>63.2</v>
      </c>
      <c r="J6" s="17">
        <f>IF($A6="","",ROUND(I6*N(Items!G5),2))</f>
        <v>1896</v>
      </c>
      <c r="K6" s="16">
        <f>IF($A6="","",N(Items!F5))</f>
        <v>25</v>
      </c>
      <c r="L6" s="22" t="str">
        <f t="shared" si="1"/>
        <v>OK</v>
      </c>
      <c r="M6" s="13">
        <v>62.5</v>
      </c>
      <c r="N6" s="16">
        <f t="shared" si="2"/>
        <v>-0.70000000000000284</v>
      </c>
      <c r="O6" s="17">
        <f>IF(N6="","",ROUND(N6*N(Items!G5),2))</f>
        <v>-21</v>
      </c>
    </row>
    <row r="7" spans="1:15" x14ac:dyDescent="0.3">
      <c r="A7" s="20" t="str">
        <f>IF(Items!A6="","",Items!A6)</f>
        <v>Coriander leaves</v>
      </c>
      <c r="B7" s="20" t="str">
        <f>IF($A7="","",Items!C6&amp;"")</f>
        <v>kg</v>
      </c>
      <c r="C7" s="16">
        <f>IF($A7="","",N(Items!E6))</f>
        <v>1</v>
      </c>
      <c r="D7" s="16">
        <f>IF($A7="","",SUMIFS(Entries!$D:$D,Entries!$B:$B,$A7,Entries!$C:$C,"Purchase"))</f>
        <v>0</v>
      </c>
      <c r="E7" s="16">
        <f>IF($A7="","",SUMIFS(Entries!$D:$D,Entries!$B:$B,$A7,Entries!$C:$C,"Return to supplier"))</f>
        <v>0</v>
      </c>
      <c r="F7" s="16">
        <f>IF($A7="","",SUMIFS(Entries!$D:$D,Entries!$B:$B,$A7,Entries!$C:$C,"Issue to kitchen"))</f>
        <v>0</v>
      </c>
      <c r="G7" s="16">
        <f>IF($A7="","",SUMIFS(Entries!$D:$D,Entries!$B:$B,$A7,Entries!$C:$C,"Wastage"))</f>
        <v>0.4</v>
      </c>
      <c r="H7" s="16">
        <f>IF($A7="","",SUMIFS(Entries!$D:$D,Entries!$B:$B,$A7,Entries!$C:$C,"Staff meal"))</f>
        <v>0</v>
      </c>
      <c r="I7" s="21">
        <f t="shared" si="0"/>
        <v>0.6</v>
      </c>
      <c r="J7" s="17">
        <f>IF($A7="","",ROUND(I7*N(Items!G6),2))</f>
        <v>48</v>
      </c>
      <c r="K7" s="16">
        <f>IF($A7="","",N(Items!F6))</f>
        <v>1</v>
      </c>
      <c r="L7" s="22" t="str">
        <f t="shared" si="1"/>
        <v>Order now</v>
      </c>
      <c r="M7" s="13"/>
      <c r="N7" s="16" t="str">
        <f t="shared" si="2"/>
        <v/>
      </c>
      <c r="O7" s="17" t="str">
        <f>IF(N7="","",ROUND(N7*N(Items!G6),2))</f>
        <v/>
      </c>
    </row>
    <row r="8" spans="1:15" x14ac:dyDescent="0.3">
      <c r="A8" s="20" t="str">
        <f>IF(Items!A7="","",Items!A7)</f>
        <v>Paneer</v>
      </c>
      <c r="B8" s="20" t="str">
        <f>IF($A8="","",Items!C7&amp;"")</f>
        <v>kg</v>
      </c>
      <c r="C8" s="16">
        <f>IF($A8="","",N(Items!E7))</f>
        <v>6</v>
      </c>
      <c r="D8" s="16">
        <f>IF($A8="","",SUMIFS(Entries!$D:$D,Entries!$B:$B,$A8,Entries!$C:$C,"Purchase"))</f>
        <v>0</v>
      </c>
      <c r="E8" s="16">
        <f>IF($A8="","",SUMIFS(Entries!$D:$D,Entries!$B:$B,$A8,Entries!$C:$C,"Return to supplier"))</f>
        <v>1</v>
      </c>
      <c r="F8" s="16">
        <f>IF($A8="","",SUMIFS(Entries!$D:$D,Entries!$B:$B,$A8,Entries!$C:$C,"Issue to kitchen"))</f>
        <v>2.5</v>
      </c>
      <c r="G8" s="16">
        <f>IF($A8="","",SUMIFS(Entries!$D:$D,Entries!$B:$B,$A8,Entries!$C:$C,"Wastage"))</f>
        <v>0.4</v>
      </c>
      <c r="H8" s="16">
        <f>IF($A8="","",SUMIFS(Entries!$D:$D,Entries!$B:$B,$A8,Entries!$C:$C,"Staff meal"))</f>
        <v>0.3</v>
      </c>
      <c r="I8" s="21">
        <f t="shared" si="0"/>
        <v>1.8</v>
      </c>
      <c r="J8" s="17">
        <f>IF($A8="","",ROUND(I8*N(Items!G7),2))</f>
        <v>684</v>
      </c>
      <c r="K8" s="16">
        <f>IF($A8="","",N(Items!F7))</f>
        <v>4</v>
      </c>
      <c r="L8" s="22" t="str">
        <f t="shared" si="1"/>
        <v>Order now</v>
      </c>
      <c r="M8" s="13"/>
      <c r="N8" s="16" t="str">
        <f t="shared" si="2"/>
        <v/>
      </c>
      <c r="O8" s="17" t="str">
        <f>IF(N8="","",ROUND(N8*N(Items!G7),2))</f>
        <v/>
      </c>
    </row>
    <row r="9" spans="1:15" x14ac:dyDescent="0.3">
      <c r="A9" s="20" t="str">
        <f>IF(Items!A8="","",Items!A8)</f>
        <v>Milk</v>
      </c>
      <c r="B9" s="20" t="str">
        <f>IF($A9="","",Items!C8&amp;"")</f>
        <v>L</v>
      </c>
      <c r="C9" s="16">
        <f>IF($A9="","",N(Items!E8))</f>
        <v>10</v>
      </c>
      <c r="D9" s="16">
        <f>IF($A9="","",SUMIFS(Entries!$D:$D,Entries!$B:$B,$A9,Entries!$C:$C,"Purchase"))</f>
        <v>20</v>
      </c>
      <c r="E9" s="16">
        <f>IF($A9="","",SUMIFS(Entries!$D:$D,Entries!$B:$B,$A9,Entries!$C:$C,"Return to supplier"))</f>
        <v>0</v>
      </c>
      <c r="F9" s="16">
        <f>IF($A9="","",SUMIFS(Entries!$D:$D,Entries!$B:$B,$A9,Entries!$C:$C,"Issue to kitchen"))</f>
        <v>18</v>
      </c>
      <c r="G9" s="16">
        <f>IF($A9="","",SUMIFS(Entries!$D:$D,Entries!$B:$B,$A9,Entries!$C:$C,"Wastage"))</f>
        <v>0</v>
      </c>
      <c r="H9" s="16">
        <f>IF($A9="","",SUMIFS(Entries!$D:$D,Entries!$B:$B,$A9,Entries!$C:$C,"Staff meal"))</f>
        <v>0</v>
      </c>
      <c r="I9" s="21">
        <f t="shared" si="0"/>
        <v>12</v>
      </c>
      <c r="J9" s="17">
        <f>IF($A9="","",ROUND(I9*N(Items!G8),2))</f>
        <v>720</v>
      </c>
      <c r="K9" s="16">
        <f>IF($A9="","",N(Items!F8))</f>
        <v>10</v>
      </c>
      <c r="L9" s="22" t="str">
        <f t="shared" si="1"/>
        <v>OK</v>
      </c>
      <c r="M9" s="13"/>
      <c r="N9" s="16" t="str">
        <f t="shared" si="2"/>
        <v/>
      </c>
      <c r="O9" s="17" t="str">
        <f>IF(N9="","",ROUND(N9*N(Items!G8),2))</f>
        <v/>
      </c>
    </row>
    <row r="10" spans="1:15" x14ac:dyDescent="0.3">
      <c r="A10" s="20" t="str">
        <f>IF(Items!A9="","",Items!A9)</f>
        <v>Butter</v>
      </c>
      <c r="B10" s="20" t="str">
        <f>IF($A10="","",Items!C9&amp;"")</f>
        <v>kg</v>
      </c>
      <c r="C10" s="16">
        <f>IF($A10="","",N(Items!E9))</f>
        <v>5</v>
      </c>
      <c r="D10" s="16">
        <f>IF($A10="","",SUMIFS(Entries!$D:$D,Entries!$B:$B,$A10,Entries!$C:$C,"Purchase"))</f>
        <v>0</v>
      </c>
      <c r="E10" s="16">
        <f>IF($A10="","",SUMIFS(Entries!$D:$D,Entries!$B:$B,$A10,Entries!$C:$C,"Return to supplier"))</f>
        <v>0</v>
      </c>
      <c r="F10" s="16">
        <f>IF($A10="","",SUMIFS(Entries!$D:$D,Entries!$B:$B,$A10,Entries!$C:$C,"Issue to kitchen"))</f>
        <v>0</v>
      </c>
      <c r="G10" s="16">
        <f>IF($A10="","",SUMIFS(Entries!$D:$D,Entries!$B:$B,$A10,Entries!$C:$C,"Wastage"))</f>
        <v>0</v>
      </c>
      <c r="H10" s="16">
        <f>IF($A10="","",SUMIFS(Entries!$D:$D,Entries!$B:$B,$A10,Entries!$C:$C,"Staff meal"))</f>
        <v>0</v>
      </c>
      <c r="I10" s="21">
        <f t="shared" si="0"/>
        <v>5</v>
      </c>
      <c r="J10" s="17">
        <f>IF($A10="","",ROUND(I10*N(Items!G9),2))</f>
        <v>2600</v>
      </c>
      <c r="K10" s="16">
        <f>IF($A10="","",N(Items!F9))</f>
        <v>3</v>
      </c>
      <c r="L10" s="22" t="str">
        <f t="shared" si="1"/>
        <v>OK</v>
      </c>
      <c r="M10" s="13"/>
      <c r="N10" s="16" t="str">
        <f t="shared" si="2"/>
        <v/>
      </c>
      <c r="O10" s="17" t="str">
        <f>IF(N10="","",ROUND(N10*N(Items!G9),2))</f>
        <v/>
      </c>
    </row>
    <row r="11" spans="1:15" x14ac:dyDescent="0.3">
      <c r="A11" s="20" t="str">
        <f>IF(Items!A10="","",Items!A10)</f>
        <v>Chicken curry cut</v>
      </c>
      <c r="B11" s="20" t="str">
        <f>IF($A11="","",Items!C10&amp;"")</f>
        <v>kg</v>
      </c>
      <c r="C11" s="16">
        <f>IF($A11="","",N(Items!E10))</f>
        <v>15</v>
      </c>
      <c r="D11" s="16">
        <f>IF($A11="","",SUMIFS(Entries!$D:$D,Entries!$B:$B,$A11,Entries!$C:$C,"Purchase"))</f>
        <v>10</v>
      </c>
      <c r="E11" s="16">
        <f>IF($A11="","",SUMIFS(Entries!$D:$D,Entries!$B:$B,$A11,Entries!$C:$C,"Return to supplier"))</f>
        <v>0</v>
      </c>
      <c r="F11" s="16">
        <f>IF($A11="","",SUMIFS(Entries!$D:$D,Entries!$B:$B,$A11,Entries!$C:$C,"Issue to kitchen"))</f>
        <v>6</v>
      </c>
      <c r="G11" s="16">
        <f>IF($A11="","",SUMIFS(Entries!$D:$D,Entries!$B:$B,$A11,Entries!$C:$C,"Wastage"))</f>
        <v>0.5</v>
      </c>
      <c r="H11" s="16">
        <f>IF($A11="","",SUMIFS(Entries!$D:$D,Entries!$B:$B,$A11,Entries!$C:$C,"Staff meal"))</f>
        <v>0</v>
      </c>
      <c r="I11" s="21">
        <f t="shared" si="0"/>
        <v>18.5</v>
      </c>
      <c r="J11" s="17">
        <f>IF($A11="","",ROUND(I11*N(Items!G10),2))</f>
        <v>4440</v>
      </c>
      <c r="K11" s="16">
        <f>IF($A11="","",N(Items!F10))</f>
        <v>8</v>
      </c>
      <c r="L11" s="22" t="str">
        <f t="shared" si="1"/>
        <v>OK</v>
      </c>
      <c r="M11" s="13"/>
      <c r="N11" s="16" t="str">
        <f t="shared" si="2"/>
        <v/>
      </c>
      <c r="O11" s="17" t="str">
        <f>IF(N11="","",ROUND(N11*N(Items!G10),2))</f>
        <v/>
      </c>
    </row>
    <row r="12" spans="1:15" x14ac:dyDescent="0.3">
      <c r="A12" s="20" t="str">
        <f>IF(Items!A11="","",Items!A11)</f>
        <v>Basmati rice</v>
      </c>
      <c r="B12" s="20" t="str">
        <f>IF($A12="","",Items!C11&amp;"")</f>
        <v>kg</v>
      </c>
      <c r="C12" s="16">
        <f>IF($A12="","",N(Items!E11))</f>
        <v>50</v>
      </c>
      <c r="D12" s="16">
        <f>IF($A12="","",SUMIFS(Entries!$D:$D,Entries!$B:$B,$A12,Entries!$C:$C,"Purchase"))</f>
        <v>25</v>
      </c>
      <c r="E12" s="16">
        <f>IF($A12="","",SUMIFS(Entries!$D:$D,Entries!$B:$B,$A12,Entries!$C:$C,"Return to supplier"))</f>
        <v>0</v>
      </c>
      <c r="F12" s="16">
        <f>IF($A12="","",SUMIFS(Entries!$D:$D,Entries!$B:$B,$A12,Entries!$C:$C,"Issue to kitchen"))</f>
        <v>0</v>
      </c>
      <c r="G12" s="16">
        <f>IF($A12="","",SUMIFS(Entries!$D:$D,Entries!$B:$B,$A12,Entries!$C:$C,"Wastage"))</f>
        <v>1.5</v>
      </c>
      <c r="H12" s="16">
        <f>IF($A12="","",SUMIFS(Entries!$D:$D,Entries!$B:$B,$A12,Entries!$C:$C,"Staff meal"))</f>
        <v>0</v>
      </c>
      <c r="I12" s="21">
        <f t="shared" si="0"/>
        <v>73.5</v>
      </c>
      <c r="J12" s="17">
        <f>IF($A12="","",ROUND(I12*N(Items!G11),2))</f>
        <v>8085</v>
      </c>
      <c r="K12" s="16">
        <f>IF($A12="","",N(Items!F11))</f>
        <v>20</v>
      </c>
      <c r="L12" s="22" t="str">
        <f t="shared" si="1"/>
        <v>OK</v>
      </c>
      <c r="M12" s="13"/>
      <c r="N12" s="16" t="str">
        <f t="shared" si="2"/>
        <v/>
      </c>
      <c r="O12" s="17" t="str">
        <f>IF(N12="","",ROUND(N12*N(Items!G11),2))</f>
        <v/>
      </c>
    </row>
    <row r="13" spans="1:15" x14ac:dyDescent="0.3">
      <c r="A13" s="20" t="str">
        <f>IF(Items!A12="","",Items!A12)</f>
        <v>Refined oil</v>
      </c>
      <c r="B13" s="20" t="str">
        <f>IF($A13="","",Items!C12&amp;"")</f>
        <v>L</v>
      </c>
      <c r="C13" s="16">
        <f>IF($A13="","",N(Items!E12))</f>
        <v>30</v>
      </c>
      <c r="D13" s="16">
        <f>IF($A13="","",SUMIFS(Entries!$D:$D,Entries!$B:$B,$A13,Entries!$C:$C,"Purchase"))</f>
        <v>0</v>
      </c>
      <c r="E13" s="16">
        <f>IF($A13="","",SUMIFS(Entries!$D:$D,Entries!$B:$B,$A13,Entries!$C:$C,"Return to supplier"))</f>
        <v>0</v>
      </c>
      <c r="F13" s="16">
        <f>IF($A13="","",SUMIFS(Entries!$D:$D,Entries!$B:$B,$A13,Entries!$C:$C,"Issue to kitchen"))</f>
        <v>0</v>
      </c>
      <c r="G13" s="16">
        <f>IF($A13="","",SUMIFS(Entries!$D:$D,Entries!$B:$B,$A13,Entries!$C:$C,"Wastage"))</f>
        <v>0</v>
      </c>
      <c r="H13" s="16">
        <f>IF($A13="","",SUMIFS(Entries!$D:$D,Entries!$B:$B,$A13,Entries!$C:$C,"Staff meal"))</f>
        <v>0</v>
      </c>
      <c r="I13" s="21">
        <f t="shared" si="0"/>
        <v>30</v>
      </c>
      <c r="J13" s="17">
        <f>IF($A13="","",ROUND(I13*N(Items!G12),2))</f>
        <v>4500</v>
      </c>
      <c r="K13" s="16">
        <f>IF($A13="","",N(Items!F12))</f>
        <v>15</v>
      </c>
      <c r="L13" s="22" t="str">
        <f t="shared" si="1"/>
        <v>OK</v>
      </c>
      <c r="M13" s="13"/>
      <c r="N13" s="16" t="str">
        <f t="shared" si="2"/>
        <v/>
      </c>
      <c r="O13" s="17" t="str">
        <f>IF(N13="","",ROUND(N13*N(Items!G12),2))</f>
        <v/>
      </c>
    </row>
    <row r="14" spans="1:15" x14ac:dyDescent="0.3">
      <c r="A14" s="20" t="str">
        <f>IF(Items!A13="","",Items!A13)</f>
        <v>Takeaway container 500 ml</v>
      </c>
      <c r="B14" s="20" t="str">
        <f>IF($A14="","",Items!C13&amp;"")</f>
        <v>pc</v>
      </c>
      <c r="C14" s="16">
        <f>IF($A14="","",N(Items!E13))</f>
        <v>400</v>
      </c>
      <c r="D14" s="16">
        <f>IF($A14="","",SUMIFS(Entries!$D:$D,Entries!$B:$B,$A14,Entries!$C:$C,"Purchase"))</f>
        <v>0</v>
      </c>
      <c r="E14" s="16">
        <f>IF($A14="","",SUMIFS(Entries!$D:$D,Entries!$B:$B,$A14,Entries!$C:$C,"Return to supplier"))</f>
        <v>0</v>
      </c>
      <c r="F14" s="16">
        <f>IF($A14="","",SUMIFS(Entries!$D:$D,Entries!$B:$B,$A14,Entries!$C:$C,"Issue to kitchen"))</f>
        <v>140</v>
      </c>
      <c r="G14" s="16">
        <f>IF($A14="","",SUMIFS(Entries!$D:$D,Entries!$B:$B,$A14,Entries!$C:$C,"Wastage"))</f>
        <v>0</v>
      </c>
      <c r="H14" s="16">
        <f>IF($A14="","",SUMIFS(Entries!$D:$D,Entries!$B:$B,$A14,Entries!$C:$C,"Staff meal"))</f>
        <v>0</v>
      </c>
      <c r="I14" s="21">
        <f t="shared" si="0"/>
        <v>260</v>
      </c>
      <c r="J14" s="17">
        <f>IF($A14="","",ROUND(I14*N(Items!G13),2))</f>
        <v>1560</v>
      </c>
      <c r="K14" s="16">
        <f>IF($A14="","",N(Items!F13))</f>
        <v>200</v>
      </c>
      <c r="L14" s="22" t="str">
        <f t="shared" si="1"/>
        <v>OK</v>
      </c>
      <c r="M14" s="13"/>
      <c r="N14" s="16" t="str">
        <f t="shared" si="2"/>
        <v/>
      </c>
      <c r="O14" s="17" t="str">
        <f>IF(N14="","",ROUND(N14*N(Items!G13),2))</f>
        <v/>
      </c>
    </row>
    <row r="15" spans="1:15" x14ac:dyDescent="0.3">
      <c r="A15" s="20" t="str">
        <f>IF(Items!A14="","",Items!A14)</f>
        <v/>
      </c>
      <c r="B15" s="20" t="str">
        <f>IF($A15="","",Items!C14&amp;"")</f>
        <v/>
      </c>
      <c r="C15" s="16" t="str">
        <f>IF($A15="","",N(Items!E14))</f>
        <v/>
      </c>
      <c r="D15" s="16" t="str">
        <f>IF($A15="","",SUMIFS(Entries!$D:$D,Entries!$B:$B,$A15,Entries!$C:$C,"Purchase"))</f>
        <v/>
      </c>
      <c r="E15" s="16" t="str">
        <f>IF($A15="","",SUMIFS(Entries!$D:$D,Entries!$B:$B,$A15,Entries!$C:$C,"Return to supplier"))</f>
        <v/>
      </c>
      <c r="F15" s="16" t="str">
        <f>IF($A15="","",SUMIFS(Entries!$D:$D,Entries!$B:$B,$A15,Entries!$C:$C,"Issue to kitchen"))</f>
        <v/>
      </c>
      <c r="G15" s="16" t="str">
        <f>IF($A15="","",SUMIFS(Entries!$D:$D,Entries!$B:$B,$A15,Entries!$C:$C,"Wastage"))</f>
        <v/>
      </c>
      <c r="H15" s="16" t="str">
        <f>IF($A15="","",SUMIFS(Entries!$D:$D,Entries!$B:$B,$A15,Entries!$C:$C,"Staff meal"))</f>
        <v/>
      </c>
      <c r="I15" s="21" t="str">
        <f t="shared" si="0"/>
        <v/>
      </c>
      <c r="J15" s="17" t="str">
        <f>IF($A15="","",ROUND(I15*N(Items!G14),2))</f>
        <v/>
      </c>
      <c r="K15" s="16" t="str">
        <f>IF($A15="","",N(Items!F14))</f>
        <v/>
      </c>
      <c r="L15" s="22" t="str">
        <f t="shared" si="1"/>
        <v/>
      </c>
      <c r="M15" s="13"/>
      <c r="N15" s="16" t="str">
        <f t="shared" si="2"/>
        <v/>
      </c>
      <c r="O15" s="17" t="str">
        <f>IF(N15="","",ROUND(N15*N(Items!G14),2))</f>
        <v/>
      </c>
    </row>
    <row r="16" spans="1:15" x14ac:dyDescent="0.3">
      <c r="A16" s="20" t="str">
        <f>IF(Items!A15="","",Items!A15)</f>
        <v/>
      </c>
      <c r="B16" s="20" t="str">
        <f>IF($A16="","",Items!C15&amp;"")</f>
        <v/>
      </c>
      <c r="C16" s="16" t="str">
        <f>IF($A16="","",N(Items!E15))</f>
        <v/>
      </c>
      <c r="D16" s="16" t="str">
        <f>IF($A16="","",SUMIFS(Entries!$D:$D,Entries!$B:$B,$A16,Entries!$C:$C,"Purchase"))</f>
        <v/>
      </c>
      <c r="E16" s="16" t="str">
        <f>IF($A16="","",SUMIFS(Entries!$D:$D,Entries!$B:$B,$A16,Entries!$C:$C,"Return to supplier"))</f>
        <v/>
      </c>
      <c r="F16" s="16" t="str">
        <f>IF($A16="","",SUMIFS(Entries!$D:$D,Entries!$B:$B,$A16,Entries!$C:$C,"Issue to kitchen"))</f>
        <v/>
      </c>
      <c r="G16" s="16" t="str">
        <f>IF($A16="","",SUMIFS(Entries!$D:$D,Entries!$B:$B,$A16,Entries!$C:$C,"Wastage"))</f>
        <v/>
      </c>
      <c r="H16" s="16" t="str">
        <f>IF($A16="","",SUMIFS(Entries!$D:$D,Entries!$B:$B,$A16,Entries!$C:$C,"Staff meal"))</f>
        <v/>
      </c>
      <c r="I16" s="21" t="str">
        <f t="shared" si="0"/>
        <v/>
      </c>
      <c r="J16" s="17" t="str">
        <f>IF($A16="","",ROUND(I16*N(Items!G15),2))</f>
        <v/>
      </c>
      <c r="K16" s="16" t="str">
        <f>IF($A16="","",N(Items!F15))</f>
        <v/>
      </c>
      <c r="L16" s="22" t="str">
        <f t="shared" si="1"/>
        <v/>
      </c>
      <c r="M16" s="13"/>
      <c r="N16" s="16" t="str">
        <f t="shared" si="2"/>
        <v/>
      </c>
      <c r="O16" s="17" t="str">
        <f>IF(N16="","",ROUND(N16*N(Items!G15),2))</f>
        <v/>
      </c>
    </row>
    <row r="17" spans="1:15" x14ac:dyDescent="0.3">
      <c r="A17" s="20" t="str">
        <f>IF(Items!A16="","",Items!A16)</f>
        <v/>
      </c>
      <c r="B17" s="20" t="str">
        <f>IF($A17="","",Items!C16&amp;"")</f>
        <v/>
      </c>
      <c r="C17" s="16" t="str">
        <f>IF($A17="","",N(Items!E16))</f>
        <v/>
      </c>
      <c r="D17" s="16" t="str">
        <f>IF($A17="","",SUMIFS(Entries!$D:$D,Entries!$B:$B,$A17,Entries!$C:$C,"Purchase"))</f>
        <v/>
      </c>
      <c r="E17" s="16" t="str">
        <f>IF($A17="","",SUMIFS(Entries!$D:$D,Entries!$B:$B,$A17,Entries!$C:$C,"Return to supplier"))</f>
        <v/>
      </c>
      <c r="F17" s="16" t="str">
        <f>IF($A17="","",SUMIFS(Entries!$D:$D,Entries!$B:$B,$A17,Entries!$C:$C,"Issue to kitchen"))</f>
        <v/>
      </c>
      <c r="G17" s="16" t="str">
        <f>IF($A17="","",SUMIFS(Entries!$D:$D,Entries!$B:$B,$A17,Entries!$C:$C,"Wastage"))</f>
        <v/>
      </c>
      <c r="H17" s="16" t="str">
        <f>IF($A17="","",SUMIFS(Entries!$D:$D,Entries!$B:$B,$A17,Entries!$C:$C,"Staff meal"))</f>
        <v/>
      </c>
      <c r="I17" s="21" t="str">
        <f t="shared" si="0"/>
        <v/>
      </c>
      <c r="J17" s="17" t="str">
        <f>IF($A17="","",ROUND(I17*N(Items!G16),2))</f>
        <v/>
      </c>
      <c r="K17" s="16" t="str">
        <f>IF($A17="","",N(Items!F16))</f>
        <v/>
      </c>
      <c r="L17" s="22" t="str">
        <f t="shared" si="1"/>
        <v/>
      </c>
      <c r="M17" s="13"/>
      <c r="N17" s="16" t="str">
        <f t="shared" si="2"/>
        <v/>
      </c>
      <c r="O17" s="17" t="str">
        <f>IF(N17="","",ROUND(N17*N(Items!G16),2))</f>
        <v/>
      </c>
    </row>
    <row r="18" spans="1:15" x14ac:dyDescent="0.3">
      <c r="A18" s="20" t="str">
        <f>IF(Items!A17="","",Items!A17)</f>
        <v/>
      </c>
      <c r="B18" s="20" t="str">
        <f>IF($A18="","",Items!C17&amp;"")</f>
        <v/>
      </c>
      <c r="C18" s="16" t="str">
        <f>IF($A18="","",N(Items!E17))</f>
        <v/>
      </c>
      <c r="D18" s="16" t="str">
        <f>IF($A18="","",SUMIFS(Entries!$D:$D,Entries!$B:$B,$A18,Entries!$C:$C,"Purchase"))</f>
        <v/>
      </c>
      <c r="E18" s="16" t="str">
        <f>IF($A18="","",SUMIFS(Entries!$D:$D,Entries!$B:$B,$A18,Entries!$C:$C,"Return to supplier"))</f>
        <v/>
      </c>
      <c r="F18" s="16" t="str">
        <f>IF($A18="","",SUMIFS(Entries!$D:$D,Entries!$B:$B,$A18,Entries!$C:$C,"Issue to kitchen"))</f>
        <v/>
      </c>
      <c r="G18" s="16" t="str">
        <f>IF($A18="","",SUMIFS(Entries!$D:$D,Entries!$B:$B,$A18,Entries!$C:$C,"Wastage"))</f>
        <v/>
      </c>
      <c r="H18" s="16" t="str">
        <f>IF($A18="","",SUMIFS(Entries!$D:$D,Entries!$B:$B,$A18,Entries!$C:$C,"Staff meal"))</f>
        <v/>
      </c>
      <c r="I18" s="21" t="str">
        <f t="shared" si="0"/>
        <v/>
      </c>
      <c r="J18" s="17" t="str">
        <f>IF($A18="","",ROUND(I18*N(Items!G17),2))</f>
        <v/>
      </c>
      <c r="K18" s="16" t="str">
        <f>IF($A18="","",N(Items!F17))</f>
        <v/>
      </c>
      <c r="L18" s="22" t="str">
        <f t="shared" si="1"/>
        <v/>
      </c>
      <c r="M18" s="13"/>
      <c r="N18" s="16" t="str">
        <f t="shared" si="2"/>
        <v/>
      </c>
      <c r="O18" s="17" t="str">
        <f>IF(N18="","",ROUND(N18*N(Items!G17),2))</f>
        <v/>
      </c>
    </row>
    <row r="19" spans="1:15" x14ac:dyDescent="0.3">
      <c r="A19" s="20" t="str">
        <f>IF(Items!A18="","",Items!A18)</f>
        <v/>
      </c>
      <c r="B19" s="20" t="str">
        <f>IF($A19="","",Items!C18&amp;"")</f>
        <v/>
      </c>
      <c r="C19" s="16" t="str">
        <f>IF($A19="","",N(Items!E18))</f>
        <v/>
      </c>
      <c r="D19" s="16" t="str">
        <f>IF($A19="","",SUMIFS(Entries!$D:$D,Entries!$B:$B,$A19,Entries!$C:$C,"Purchase"))</f>
        <v/>
      </c>
      <c r="E19" s="16" t="str">
        <f>IF($A19="","",SUMIFS(Entries!$D:$D,Entries!$B:$B,$A19,Entries!$C:$C,"Return to supplier"))</f>
        <v/>
      </c>
      <c r="F19" s="16" t="str">
        <f>IF($A19="","",SUMIFS(Entries!$D:$D,Entries!$B:$B,$A19,Entries!$C:$C,"Issue to kitchen"))</f>
        <v/>
      </c>
      <c r="G19" s="16" t="str">
        <f>IF($A19="","",SUMIFS(Entries!$D:$D,Entries!$B:$B,$A19,Entries!$C:$C,"Wastage"))</f>
        <v/>
      </c>
      <c r="H19" s="16" t="str">
        <f>IF($A19="","",SUMIFS(Entries!$D:$D,Entries!$B:$B,$A19,Entries!$C:$C,"Staff meal"))</f>
        <v/>
      </c>
      <c r="I19" s="21" t="str">
        <f t="shared" si="0"/>
        <v/>
      </c>
      <c r="J19" s="17" t="str">
        <f>IF($A19="","",ROUND(I19*N(Items!G18),2))</f>
        <v/>
      </c>
      <c r="K19" s="16" t="str">
        <f>IF($A19="","",N(Items!F18))</f>
        <v/>
      </c>
      <c r="L19" s="22" t="str">
        <f t="shared" si="1"/>
        <v/>
      </c>
      <c r="M19" s="13"/>
      <c r="N19" s="16" t="str">
        <f t="shared" si="2"/>
        <v/>
      </c>
      <c r="O19" s="17" t="str">
        <f>IF(N19="","",ROUND(N19*N(Items!G18),2))</f>
        <v/>
      </c>
    </row>
    <row r="20" spans="1:15" x14ac:dyDescent="0.3">
      <c r="A20" s="20" t="str">
        <f>IF(Items!A19="","",Items!A19)</f>
        <v/>
      </c>
      <c r="B20" s="20" t="str">
        <f>IF($A20="","",Items!C19&amp;"")</f>
        <v/>
      </c>
      <c r="C20" s="16" t="str">
        <f>IF($A20="","",N(Items!E19))</f>
        <v/>
      </c>
      <c r="D20" s="16" t="str">
        <f>IF($A20="","",SUMIFS(Entries!$D:$D,Entries!$B:$B,$A20,Entries!$C:$C,"Purchase"))</f>
        <v/>
      </c>
      <c r="E20" s="16" t="str">
        <f>IF($A20="","",SUMIFS(Entries!$D:$D,Entries!$B:$B,$A20,Entries!$C:$C,"Return to supplier"))</f>
        <v/>
      </c>
      <c r="F20" s="16" t="str">
        <f>IF($A20="","",SUMIFS(Entries!$D:$D,Entries!$B:$B,$A20,Entries!$C:$C,"Issue to kitchen"))</f>
        <v/>
      </c>
      <c r="G20" s="16" t="str">
        <f>IF($A20="","",SUMIFS(Entries!$D:$D,Entries!$B:$B,$A20,Entries!$C:$C,"Wastage"))</f>
        <v/>
      </c>
      <c r="H20" s="16" t="str">
        <f>IF($A20="","",SUMIFS(Entries!$D:$D,Entries!$B:$B,$A20,Entries!$C:$C,"Staff meal"))</f>
        <v/>
      </c>
      <c r="I20" s="21" t="str">
        <f t="shared" si="0"/>
        <v/>
      </c>
      <c r="J20" s="17" t="str">
        <f>IF($A20="","",ROUND(I20*N(Items!G19),2))</f>
        <v/>
      </c>
      <c r="K20" s="16" t="str">
        <f>IF($A20="","",N(Items!F19))</f>
        <v/>
      </c>
      <c r="L20" s="22" t="str">
        <f t="shared" si="1"/>
        <v/>
      </c>
      <c r="M20" s="13"/>
      <c r="N20" s="16" t="str">
        <f t="shared" si="2"/>
        <v/>
      </c>
      <c r="O20" s="17" t="str">
        <f>IF(N20="","",ROUND(N20*N(Items!G19),2))</f>
        <v/>
      </c>
    </row>
    <row r="21" spans="1:15" x14ac:dyDescent="0.3">
      <c r="A21" s="20" t="str">
        <f>IF(Items!A20="","",Items!A20)</f>
        <v/>
      </c>
      <c r="B21" s="20" t="str">
        <f>IF($A21="","",Items!C20&amp;"")</f>
        <v/>
      </c>
      <c r="C21" s="16" t="str">
        <f>IF($A21="","",N(Items!E20))</f>
        <v/>
      </c>
      <c r="D21" s="16" t="str">
        <f>IF($A21="","",SUMIFS(Entries!$D:$D,Entries!$B:$B,$A21,Entries!$C:$C,"Purchase"))</f>
        <v/>
      </c>
      <c r="E21" s="16" t="str">
        <f>IF($A21="","",SUMIFS(Entries!$D:$D,Entries!$B:$B,$A21,Entries!$C:$C,"Return to supplier"))</f>
        <v/>
      </c>
      <c r="F21" s="16" t="str">
        <f>IF($A21="","",SUMIFS(Entries!$D:$D,Entries!$B:$B,$A21,Entries!$C:$C,"Issue to kitchen"))</f>
        <v/>
      </c>
      <c r="G21" s="16" t="str">
        <f>IF($A21="","",SUMIFS(Entries!$D:$D,Entries!$B:$B,$A21,Entries!$C:$C,"Wastage"))</f>
        <v/>
      </c>
      <c r="H21" s="16" t="str">
        <f>IF($A21="","",SUMIFS(Entries!$D:$D,Entries!$B:$B,$A21,Entries!$C:$C,"Staff meal"))</f>
        <v/>
      </c>
      <c r="I21" s="21" t="str">
        <f t="shared" si="0"/>
        <v/>
      </c>
      <c r="J21" s="17" t="str">
        <f>IF($A21="","",ROUND(I21*N(Items!G20),2))</f>
        <v/>
      </c>
      <c r="K21" s="16" t="str">
        <f>IF($A21="","",N(Items!F20))</f>
        <v/>
      </c>
      <c r="L21" s="22" t="str">
        <f t="shared" si="1"/>
        <v/>
      </c>
      <c r="M21" s="13"/>
      <c r="N21" s="16" t="str">
        <f t="shared" si="2"/>
        <v/>
      </c>
      <c r="O21" s="17" t="str">
        <f>IF(N21="","",ROUND(N21*N(Items!G20),2))</f>
        <v/>
      </c>
    </row>
    <row r="22" spans="1:15" x14ac:dyDescent="0.3">
      <c r="A22" s="20" t="str">
        <f>IF(Items!A21="","",Items!A21)</f>
        <v/>
      </c>
      <c r="B22" s="20" t="str">
        <f>IF($A22="","",Items!C21&amp;"")</f>
        <v/>
      </c>
      <c r="C22" s="16" t="str">
        <f>IF($A22="","",N(Items!E21))</f>
        <v/>
      </c>
      <c r="D22" s="16" t="str">
        <f>IF($A22="","",SUMIFS(Entries!$D:$D,Entries!$B:$B,$A22,Entries!$C:$C,"Purchase"))</f>
        <v/>
      </c>
      <c r="E22" s="16" t="str">
        <f>IF($A22="","",SUMIFS(Entries!$D:$D,Entries!$B:$B,$A22,Entries!$C:$C,"Return to supplier"))</f>
        <v/>
      </c>
      <c r="F22" s="16" t="str">
        <f>IF($A22="","",SUMIFS(Entries!$D:$D,Entries!$B:$B,$A22,Entries!$C:$C,"Issue to kitchen"))</f>
        <v/>
      </c>
      <c r="G22" s="16" t="str">
        <f>IF($A22="","",SUMIFS(Entries!$D:$D,Entries!$B:$B,$A22,Entries!$C:$C,"Wastage"))</f>
        <v/>
      </c>
      <c r="H22" s="16" t="str">
        <f>IF($A22="","",SUMIFS(Entries!$D:$D,Entries!$B:$B,$A22,Entries!$C:$C,"Staff meal"))</f>
        <v/>
      </c>
      <c r="I22" s="21" t="str">
        <f t="shared" si="0"/>
        <v/>
      </c>
      <c r="J22" s="17" t="str">
        <f>IF($A22="","",ROUND(I22*N(Items!G21),2))</f>
        <v/>
      </c>
      <c r="K22" s="16" t="str">
        <f>IF($A22="","",N(Items!F21))</f>
        <v/>
      </c>
      <c r="L22" s="22" t="str">
        <f t="shared" si="1"/>
        <v/>
      </c>
      <c r="M22" s="13"/>
      <c r="N22" s="16" t="str">
        <f t="shared" si="2"/>
        <v/>
      </c>
      <c r="O22" s="17" t="str">
        <f>IF(N22="","",ROUND(N22*N(Items!G21),2))</f>
        <v/>
      </c>
    </row>
    <row r="23" spans="1:15" x14ac:dyDescent="0.3">
      <c r="A23" s="20" t="str">
        <f>IF(Items!A22="","",Items!A22)</f>
        <v/>
      </c>
      <c r="B23" s="20" t="str">
        <f>IF($A23="","",Items!C22&amp;"")</f>
        <v/>
      </c>
      <c r="C23" s="16" t="str">
        <f>IF($A23="","",N(Items!E22))</f>
        <v/>
      </c>
      <c r="D23" s="16" t="str">
        <f>IF($A23="","",SUMIFS(Entries!$D:$D,Entries!$B:$B,$A23,Entries!$C:$C,"Purchase"))</f>
        <v/>
      </c>
      <c r="E23" s="16" t="str">
        <f>IF($A23="","",SUMIFS(Entries!$D:$D,Entries!$B:$B,$A23,Entries!$C:$C,"Return to supplier"))</f>
        <v/>
      </c>
      <c r="F23" s="16" t="str">
        <f>IF($A23="","",SUMIFS(Entries!$D:$D,Entries!$B:$B,$A23,Entries!$C:$C,"Issue to kitchen"))</f>
        <v/>
      </c>
      <c r="G23" s="16" t="str">
        <f>IF($A23="","",SUMIFS(Entries!$D:$D,Entries!$B:$B,$A23,Entries!$C:$C,"Wastage"))</f>
        <v/>
      </c>
      <c r="H23" s="16" t="str">
        <f>IF($A23="","",SUMIFS(Entries!$D:$D,Entries!$B:$B,$A23,Entries!$C:$C,"Staff meal"))</f>
        <v/>
      </c>
      <c r="I23" s="21" t="str">
        <f t="shared" si="0"/>
        <v/>
      </c>
      <c r="J23" s="17" t="str">
        <f>IF($A23="","",ROUND(I23*N(Items!G22),2))</f>
        <v/>
      </c>
      <c r="K23" s="16" t="str">
        <f>IF($A23="","",N(Items!F22))</f>
        <v/>
      </c>
      <c r="L23" s="22" t="str">
        <f t="shared" si="1"/>
        <v/>
      </c>
      <c r="M23" s="13"/>
      <c r="N23" s="16" t="str">
        <f t="shared" si="2"/>
        <v/>
      </c>
      <c r="O23" s="17" t="str">
        <f>IF(N23="","",ROUND(N23*N(Items!G22),2))</f>
        <v/>
      </c>
    </row>
    <row r="24" spans="1:15" x14ac:dyDescent="0.3">
      <c r="A24" s="20" t="str">
        <f>IF(Items!A23="","",Items!A23)</f>
        <v/>
      </c>
      <c r="B24" s="20" t="str">
        <f>IF($A24="","",Items!C23&amp;"")</f>
        <v/>
      </c>
      <c r="C24" s="16" t="str">
        <f>IF($A24="","",N(Items!E23))</f>
        <v/>
      </c>
      <c r="D24" s="16" t="str">
        <f>IF($A24="","",SUMIFS(Entries!$D:$D,Entries!$B:$B,$A24,Entries!$C:$C,"Purchase"))</f>
        <v/>
      </c>
      <c r="E24" s="16" t="str">
        <f>IF($A24="","",SUMIFS(Entries!$D:$D,Entries!$B:$B,$A24,Entries!$C:$C,"Return to supplier"))</f>
        <v/>
      </c>
      <c r="F24" s="16" t="str">
        <f>IF($A24="","",SUMIFS(Entries!$D:$D,Entries!$B:$B,$A24,Entries!$C:$C,"Issue to kitchen"))</f>
        <v/>
      </c>
      <c r="G24" s="16" t="str">
        <f>IF($A24="","",SUMIFS(Entries!$D:$D,Entries!$B:$B,$A24,Entries!$C:$C,"Wastage"))</f>
        <v/>
      </c>
      <c r="H24" s="16" t="str">
        <f>IF($A24="","",SUMIFS(Entries!$D:$D,Entries!$B:$B,$A24,Entries!$C:$C,"Staff meal"))</f>
        <v/>
      </c>
      <c r="I24" s="21" t="str">
        <f t="shared" si="0"/>
        <v/>
      </c>
      <c r="J24" s="17" t="str">
        <f>IF($A24="","",ROUND(I24*N(Items!G23),2))</f>
        <v/>
      </c>
      <c r="K24" s="16" t="str">
        <f>IF($A24="","",N(Items!F23))</f>
        <v/>
      </c>
      <c r="L24" s="22" t="str">
        <f t="shared" si="1"/>
        <v/>
      </c>
      <c r="M24" s="13"/>
      <c r="N24" s="16" t="str">
        <f t="shared" si="2"/>
        <v/>
      </c>
      <c r="O24" s="17" t="str">
        <f>IF(N24="","",ROUND(N24*N(Items!G23),2))</f>
        <v/>
      </c>
    </row>
    <row r="25" spans="1:15" x14ac:dyDescent="0.3">
      <c r="A25" s="20" t="str">
        <f>IF(Items!A24="","",Items!A24)</f>
        <v/>
      </c>
      <c r="B25" s="20" t="str">
        <f>IF($A25="","",Items!C24&amp;"")</f>
        <v/>
      </c>
      <c r="C25" s="16" t="str">
        <f>IF($A25="","",N(Items!E24))</f>
        <v/>
      </c>
      <c r="D25" s="16" t="str">
        <f>IF($A25="","",SUMIFS(Entries!$D:$D,Entries!$B:$B,$A25,Entries!$C:$C,"Purchase"))</f>
        <v/>
      </c>
      <c r="E25" s="16" t="str">
        <f>IF($A25="","",SUMIFS(Entries!$D:$D,Entries!$B:$B,$A25,Entries!$C:$C,"Return to supplier"))</f>
        <v/>
      </c>
      <c r="F25" s="16" t="str">
        <f>IF($A25="","",SUMIFS(Entries!$D:$D,Entries!$B:$B,$A25,Entries!$C:$C,"Issue to kitchen"))</f>
        <v/>
      </c>
      <c r="G25" s="16" t="str">
        <f>IF($A25="","",SUMIFS(Entries!$D:$D,Entries!$B:$B,$A25,Entries!$C:$C,"Wastage"))</f>
        <v/>
      </c>
      <c r="H25" s="16" t="str">
        <f>IF($A25="","",SUMIFS(Entries!$D:$D,Entries!$B:$B,$A25,Entries!$C:$C,"Staff meal"))</f>
        <v/>
      </c>
      <c r="I25" s="21" t="str">
        <f t="shared" si="0"/>
        <v/>
      </c>
      <c r="J25" s="17" t="str">
        <f>IF($A25="","",ROUND(I25*N(Items!G24),2))</f>
        <v/>
      </c>
      <c r="K25" s="16" t="str">
        <f>IF($A25="","",N(Items!F24))</f>
        <v/>
      </c>
      <c r="L25" s="22" t="str">
        <f t="shared" si="1"/>
        <v/>
      </c>
      <c r="M25" s="13"/>
      <c r="N25" s="16" t="str">
        <f t="shared" si="2"/>
        <v/>
      </c>
      <c r="O25" s="17" t="str">
        <f>IF(N25="","",ROUND(N25*N(Items!G24),2))</f>
        <v/>
      </c>
    </row>
    <row r="26" spans="1:15" x14ac:dyDescent="0.3">
      <c r="A26" s="20" t="str">
        <f>IF(Items!A25="","",Items!A25)</f>
        <v/>
      </c>
      <c r="B26" s="20" t="str">
        <f>IF($A26="","",Items!C25&amp;"")</f>
        <v/>
      </c>
      <c r="C26" s="16" t="str">
        <f>IF($A26="","",N(Items!E25))</f>
        <v/>
      </c>
      <c r="D26" s="16" t="str">
        <f>IF($A26="","",SUMIFS(Entries!$D:$D,Entries!$B:$B,$A26,Entries!$C:$C,"Purchase"))</f>
        <v/>
      </c>
      <c r="E26" s="16" t="str">
        <f>IF($A26="","",SUMIFS(Entries!$D:$D,Entries!$B:$B,$A26,Entries!$C:$C,"Return to supplier"))</f>
        <v/>
      </c>
      <c r="F26" s="16" t="str">
        <f>IF($A26="","",SUMIFS(Entries!$D:$D,Entries!$B:$B,$A26,Entries!$C:$C,"Issue to kitchen"))</f>
        <v/>
      </c>
      <c r="G26" s="16" t="str">
        <f>IF($A26="","",SUMIFS(Entries!$D:$D,Entries!$B:$B,$A26,Entries!$C:$C,"Wastage"))</f>
        <v/>
      </c>
      <c r="H26" s="16" t="str">
        <f>IF($A26="","",SUMIFS(Entries!$D:$D,Entries!$B:$B,$A26,Entries!$C:$C,"Staff meal"))</f>
        <v/>
      </c>
      <c r="I26" s="21" t="str">
        <f t="shared" si="0"/>
        <v/>
      </c>
      <c r="J26" s="17" t="str">
        <f>IF($A26="","",ROUND(I26*N(Items!G25),2))</f>
        <v/>
      </c>
      <c r="K26" s="16" t="str">
        <f>IF($A26="","",N(Items!F25))</f>
        <v/>
      </c>
      <c r="L26" s="22" t="str">
        <f t="shared" si="1"/>
        <v/>
      </c>
      <c r="M26" s="13"/>
      <c r="N26" s="16" t="str">
        <f t="shared" si="2"/>
        <v/>
      </c>
      <c r="O26" s="17" t="str">
        <f>IF(N26="","",ROUND(N26*N(Items!G25),2))</f>
        <v/>
      </c>
    </row>
    <row r="27" spans="1:15" x14ac:dyDescent="0.3">
      <c r="A27" s="20" t="str">
        <f>IF(Items!A26="","",Items!A26)</f>
        <v/>
      </c>
      <c r="B27" s="20" t="str">
        <f>IF($A27="","",Items!C26&amp;"")</f>
        <v/>
      </c>
      <c r="C27" s="16" t="str">
        <f>IF($A27="","",N(Items!E26))</f>
        <v/>
      </c>
      <c r="D27" s="16" t="str">
        <f>IF($A27="","",SUMIFS(Entries!$D:$D,Entries!$B:$B,$A27,Entries!$C:$C,"Purchase"))</f>
        <v/>
      </c>
      <c r="E27" s="16" t="str">
        <f>IF($A27="","",SUMIFS(Entries!$D:$D,Entries!$B:$B,$A27,Entries!$C:$C,"Return to supplier"))</f>
        <v/>
      </c>
      <c r="F27" s="16" t="str">
        <f>IF($A27="","",SUMIFS(Entries!$D:$D,Entries!$B:$B,$A27,Entries!$C:$C,"Issue to kitchen"))</f>
        <v/>
      </c>
      <c r="G27" s="16" t="str">
        <f>IF($A27="","",SUMIFS(Entries!$D:$D,Entries!$B:$B,$A27,Entries!$C:$C,"Wastage"))</f>
        <v/>
      </c>
      <c r="H27" s="16" t="str">
        <f>IF($A27="","",SUMIFS(Entries!$D:$D,Entries!$B:$B,$A27,Entries!$C:$C,"Staff meal"))</f>
        <v/>
      </c>
      <c r="I27" s="21" t="str">
        <f t="shared" si="0"/>
        <v/>
      </c>
      <c r="J27" s="17" t="str">
        <f>IF($A27="","",ROUND(I27*N(Items!G26),2))</f>
        <v/>
      </c>
      <c r="K27" s="16" t="str">
        <f>IF($A27="","",N(Items!F26))</f>
        <v/>
      </c>
      <c r="L27" s="22" t="str">
        <f t="shared" si="1"/>
        <v/>
      </c>
      <c r="M27" s="13"/>
      <c r="N27" s="16" t="str">
        <f t="shared" si="2"/>
        <v/>
      </c>
      <c r="O27" s="17" t="str">
        <f>IF(N27="","",ROUND(N27*N(Items!G26),2))</f>
        <v/>
      </c>
    </row>
    <row r="28" spans="1:15" x14ac:dyDescent="0.3">
      <c r="A28" s="20" t="str">
        <f>IF(Items!A27="","",Items!A27)</f>
        <v/>
      </c>
      <c r="B28" s="20" t="str">
        <f>IF($A28="","",Items!C27&amp;"")</f>
        <v/>
      </c>
      <c r="C28" s="16" t="str">
        <f>IF($A28="","",N(Items!E27))</f>
        <v/>
      </c>
      <c r="D28" s="16" t="str">
        <f>IF($A28="","",SUMIFS(Entries!$D:$D,Entries!$B:$B,$A28,Entries!$C:$C,"Purchase"))</f>
        <v/>
      </c>
      <c r="E28" s="16" t="str">
        <f>IF($A28="","",SUMIFS(Entries!$D:$D,Entries!$B:$B,$A28,Entries!$C:$C,"Return to supplier"))</f>
        <v/>
      </c>
      <c r="F28" s="16" t="str">
        <f>IF($A28="","",SUMIFS(Entries!$D:$D,Entries!$B:$B,$A28,Entries!$C:$C,"Issue to kitchen"))</f>
        <v/>
      </c>
      <c r="G28" s="16" t="str">
        <f>IF($A28="","",SUMIFS(Entries!$D:$D,Entries!$B:$B,$A28,Entries!$C:$C,"Wastage"))</f>
        <v/>
      </c>
      <c r="H28" s="16" t="str">
        <f>IF($A28="","",SUMIFS(Entries!$D:$D,Entries!$B:$B,$A28,Entries!$C:$C,"Staff meal"))</f>
        <v/>
      </c>
      <c r="I28" s="21" t="str">
        <f t="shared" si="0"/>
        <v/>
      </c>
      <c r="J28" s="17" t="str">
        <f>IF($A28="","",ROUND(I28*N(Items!G27),2))</f>
        <v/>
      </c>
      <c r="K28" s="16" t="str">
        <f>IF($A28="","",N(Items!F27))</f>
        <v/>
      </c>
      <c r="L28" s="22" t="str">
        <f t="shared" si="1"/>
        <v/>
      </c>
      <c r="M28" s="13"/>
      <c r="N28" s="16" t="str">
        <f t="shared" si="2"/>
        <v/>
      </c>
      <c r="O28" s="17" t="str">
        <f>IF(N28="","",ROUND(N28*N(Items!G27),2))</f>
        <v/>
      </c>
    </row>
    <row r="29" spans="1:15" x14ac:dyDescent="0.3">
      <c r="A29" s="20" t="str">
        <f>IF(Items!A28="","",Items!A28)</f>
        <v/>
      </c>
      <c r="B29" s="20" t="str">
        <f>IF($A29="","",Items!C28&amp;"")</f>
        <v/>
      </c>
      <c r="C29" s="16" t="str">
        <f>IF($A29="","",N(Items!E28))</f>
        <v/>
      </c>
      <c r="D29" s="16" t="str">
        <f>IF($A29="","",SUMIFS(Entries!$D:$D,Entries!$B:$B,$A29,Entries!$C:$C,"Purchase"))</f>
        <v/>
      </c>
      <c r="E29" s="16" t="str">
        <f>IF($A29="","",SUMIFS(Entries!$D:$D,Entries!$B:$B,$A29,Entries!$C:$C,"Return to supplier"))</f>
        <v/>
      </c>
      <c r="F29" s="16" t="str">
        <f>IF($A29="","",SUMIFS(Entries!$D:$D,Entries!$B:$B,$A29,Entries!$C:$C,"Issue to kitchen"))</f>
        <v/>
      </c>
      <c r="G29" s="16" t="str">
        <f>IF($A29="","",SUMIFS(Entries!$D:$D,Entries!$B:$B,$A29,Entries!$C:$C,"Wastage"))</f>
        <v/>
      </c>
      <c r="H29" s="16" t="str">
        <f>IF($A29="","",SUMIFS(Entries!$D:$D,Entries!$B:$B,$A29,Entries!$C:$C,"Staff meal"))</f>
        <v/>
      </c>
      <c r="I29" s="21" t="str">
        <f t="shared" si="0"/>
        <v/>
      </c>
      <c r="J29" s="17" t="str">
        <f>IF($A29="","",ROUND(I29*N(Items!G28),2))</f>
        <v/>
      </c>
      <c r="K29" s="16" t="str">
        <f>IF($A29="","",N(Items!F28))</f>
        <v/>
      </c>
      <c r="L29" s="22" t="str">
        <f t="shared" si="1"/>
        <v/>
      </c>
      <c r="M29" s="13"/>
      <c r="N29" s="16" t="str">
        <f t="shared" si="2"/>
        <v/>
      </c>
      <c r="O29" s="17" t="str">
        <f>IF(N29="","",ROUND(N29*N(Items!G28),2))</f>
        <v/>
      </c>
    </row>
    <row r="30" spans="1:15" x14ac:dyDescent="0.3">
      <c r="A30" s="20" t="str">
        <f>IF(Items!A29="","",Items!A29)</f>
        <v/>
      </c>
      <c r="B30" s="20" t="str">
        <f>IF($A30="","",Items!C29&amp;"")</f>
        <v/>
      </c>
      <c r="C30" s="16" t="str">
        <f>IF($A30="","",N(Items!E29))</f>
        <v/>
      </c>
      <c r="D30" s="16" t="str">
        <f>IF($A30="","",SUMIFS(Entries!$D:$D,Entries!$B:$B,$A30,Entries!$C:$C,"Purchase"))</f>
        <v/>
      </c>
      <c r="E30" s="16" t="str">
        <f>IF($A30="","",SUMIFS(Entries!$D:$D,Entries!$B:$B,$A30,Entries!$C:$C,"Return to supplier"))</f>
        <v/>
      </c>
      <c r="F30" s="16" t="str">
        <f>IF($A30="","",SUMIFS(Entries!$D:$D,Entries!$B:$B,$A30,Entries!$C:$C,"Issue to kitchen"))</f>
        <v/>
      </c>
      <c r="G30" s="16" t="str">
        <f>IF($A30="","",SUMIFS(Entries!$D:$D,Entries!$B:$B,$A30,Entries!$C:$C,"Wastage"))</f>
        <v/>
      </c>
      <c r="H30" s="16" t="str">
        <f>IF($A30="","",SUMIFS(Entries!$D:$D,Entries!$B:$B,$A30,Entries!$C:$C,"Staff meal"))</f>
        <v/>
      </c>
      <c r="I30" s="21" t="str">
        <f t="shared" si="0"/>
        <v/>
      </c>
      <c r="J30" s="17" t="str">
        <f>IF($A30="","",ROUND(I30*N(Items!G29),2))</f>
        <v/>
      </c>
      <c r="K30" s="16" t="str">
        <f>IF($A30="","",N(Items!F29))</f>
        <v/>
      </c>
      <c r="L30" s="22" t="str">
        <f t="shared" si="1"/>
        <v/>
      </c>
      <c r="M30" s="13"/>
      <c r="N30" s="16" t="str">
        <f t="shared" si="2"/>
        <v/>
      </c>
      <c r="O30" s="17" t="str">
        <f>IF(N30="","",ROUND(N30*N(Items!G29),2))</f>
        <v/>
      </c>
    </row>
    <row r="31" spans="1:15" x14ac:dyDescent="0.3">
      <c r="A31" s="20" t="str">
        <f>IF(Items!A30="","",Items!A30)</f>
        <v/>
      </c>
      <c r="B31" s="20" t="str">
        <f>IF($A31="","",Items!C30&amp;"")</f>
        <v/>
      </c>
      <c r="C31" s="16" t="str">
        <f>IF($A31="","",N(Items!E30))</f>
        <v/>
      </c>
      <c r="D31" s="16" t="str">
        <f>IF($A31="","",SUMIFS(Entries!$D:$D,Entries!$B:$B,$A31,Entries!$C:$C,"Purchase"))</f>
        <v/>
      </c>
      <c r="E31" s="16" t="str">
        <f>IF($A31="","",SUMIFS(Entries!$D:$D,Entries!$B:$B,$A31,Entries!$C:$C,"Return to supplier"))</f>
        <v/>
      </c>
      <c r="F31" s="16" t="str">
        <f>IF($A31="","",SUMIFS(Entries!$D:$D,Entries!$B:$B,$A31,Entries!$C:$C,"Issue to kitchen"))</f>
        <v/>
      </c>
      <c r="G31" s="16" t="str">
        <f>IF($A31="","",SUMIFS(Entries!$D:$D,Entries!$B:$B,$A31,Entries!$C:$C,"Wastage"))</f>
        <v/>
      </c>
      <c r="H31" s="16" t="str">
        <f>IF($A31="","",SUMIFS(Entries!$D:$D,Entries!$B:$B,$A31,Entries!$C:$C,"Staff meal"))</f>
        <v/>
      </c>
      <c r="I31" s="21" t="str">
        <f t="shared" si="0"/>
        <v/>
      </c>
      <c r="J31" s="17" t="str">
        <f>IF($A31="","",ROUND(I31*N(Items!G30),2))</f>
        <v/>
      </c>
      <c r="K31" s="16" t="str">
        <f>IF($A31="","",N(Items!F30))</f>
        <v/>
      </c>
      <c r="L31" s="22" t="str">
        <f t="shared" si="1"/>
        <v/>
      </c>
      <c r="M31" s="13"/>
      <c r="N31" s="16" t="str">
        <f t="shared" si="2"/>
        <v/>
      </c>
      <c r="O31" s="17" t="str">
        <f>IF(N31="","",ROUND(N31*N(Items!G30),2))</f>
        <v/>
      </c>
    </row>
    <row r="32" spans="1:15" x14ac:dyDescent="0.3">
      <c r="A32" s="20" t="str">
        <f>IF(Items!A31="","",Items!A31)</f>
        <v/>
      </c>
      <c r="B32" s="20" t="str">
        <f>IF($A32="","",Items!C31&amp;"")</f>
        <v/>
      </c>
      <c r="C32" s="16" t="str">
        <f>IF($A32="","",N(Items!E31))</f>
        <v/>
      </c>
      <c r="D32" s="16" t="str">
        <f>IF($A32="","",SUMIFS(Entries!$D:$D,Entries!$B:$B,$A32,Entries!$C:$C,"Purchase"))</f>
        <v/>
      </c>
      <c r="E32" s="16" t="str">
        <f>IF($A32="","",SUMIFS(Entries!$D:$D,Entries!$B:$B,$A32,Entries!$C:$C,"Return to supplier"))</f>
        <v/>
      </c>
      <c r="F32" s="16" t="str">
        <f>IF($A32="","",SUMIFS(Entries!$D:$D,Entries!$B:$B,$A32,Entries!$C:$C,"Issue to kitchen"))</f>
        <v/>
      </c>
      <c r="G32" s="16" t="str">
        <f>IF($A32="","",SUMIFS(Entries!$D:$D,Entries!$B:$B,$A32,Entries!$C:$C,"Wastage"))</f>
        <v/>
      </c>
      <c r="H32" s="16" t="str">
        <f>IF($A32="","",SUMIFS(Entries!$D:$D,Entries!$B:$B,$A32,Entries!$C:$C,"Staff meal"))</f>
        <v/>
      </c>
      <c r="I32" s="21" t="str">
        <f t="shared" si="0"/>
        <v/>
      </c>
      <c r="J32" s="17" t="str">
        <f>IF($A32="","",ROUND(I32*N(Items!G31),2))</f>
        <v/>
      </c>
      <c r="K32" s="16" t="str">
        <f>IF($A32="","",N(Items!F31))</f>
        <v/>
      </c>
      <c r="L32" s="22" t="str">
        <f t="shared" si="1"/>
        <v/>
      </c>
      <c r="M32" s="13"/>
      <c r="N32" s="16" t="str">
        <f t="shared" si="2"/>
        <v/>
      </c>
      <c r="O32" s="17" t="str">
        <f>IF(N32="","",ROUND(N32*N(Items!G31),2))</f>
        <v/>
      </c>
    </row>
    <row r="33" spans="1:15" x14ac:dyDescent="0.3">
      <c r="A33" s="20" t="str">
        <f>IF(Items!A32="","",Items!A32)</f>
        <v/>
      </c>
      <c r="B33" s="20" t="str">
        <f>IF($A33="","",Items!C32&amp;"")</f>
        <v/>
      </c>
      <c r="C33" s="16" t="str">
        <f>IF($A33="","",N(Items!E32))</f>
        <v/>
      </c>
      <c r="D33" s="16" t="str">
        <f>IF($A33="","",SUMIFS(Entries!$D:$D,Entries!$B:$B,$A33,Entries!$C:$C,"Purchase"))</f>
        <v/>
      </c>
      <c r="E33" s="16" t="str">
        <f>IF($A33="","",SUMIFS(Entries!$D:$D,Entries!$B:$B,$A33,Entries!$C:$C,"Return to supplier"))</f>
        <v/>
      </c>
      <c r="F33" s="16" t="str">
        <f>IF($A33="","",SUMIFS(Entries!$D:$D,Entries!$B:$B,$A33,Entries!$C:$C,"Issue to kitchen"))</f>
        <v/>
      </c>
      <c r="G33" s="16" t="str">
        <f>IF($A33="","",SUMIFS(Entries!$D:$D,Entries!$B:$B,$A33,Entries!$C:$C,"Wastage"))</f>
        <v/>
      </c>
      <c r="H33" s="16" t="str">
        <f>IF($A33="","",SUMIFS(Entries!$D:$D,Entries!$B:$B,$A33,Entries!$C:$C,"Staff meal"))</f>
        <v/>
      </c>
      <c r="I33" s="21" t="str">
        <f t="shared" si="0"/>
        <v/>
      </c>
      <c r="J33" s="17" t="str">
        <f>IF($A33="","",ROUND(I33*N(Items!G32),2))</f>
        <v/>
      </c>
      <c r="K33" s="16" t="str">
        <f>IF($A33="","",N(Items!F32))</f>
        <v/>
      </c>
      <c r="L33" s="22" t="str">
        <f t="shared" si="1"/>
        <v/>
      </c>
      <c r="M33" s="13"/>
      <c r="N33" s="16" t="str">
        <f t="shared" si="2"/>
        <v/>
      </c>
      <c r="O33" s="17" t="str">
        <f>IF(N33="","",ROUND(N33*N(Items!G32),2))</f>
        <v/>
      </c>
    </row>
    <row r="34" spans="1:15" x14ac:dyDescent="0.3">
      <c r="A34" s="20" t="str">
        <f>IF(Items!A33="","",Items!A33)</f>
        <v/>
      </c>
      <c r="B34" s="20" t="str">
        <f>IF($A34="","",Items!C33&amp;"")</f>
        <v/>
      </c>
      <c r="C34" s="16" t="str">
        <f>IF($A34="","",N(Items!E33))</f>
        <v/>
      </c>
      <c r="D34" s="16" t="str">
        <f>IF($A34="","",SUMIFS(Entries!$D:$D,Entries!$B:$B,$A34,Entries!$C:$C,"Purchase"))</f>
        <v/>
      </c>
      <c r="E34" s="16" t="str">
        <f>IF($A34="","",SUMIFS(Entries!$D:$D,Entries!$B:$B,$A34,Entries!$C:$C,"Return to supplier"))</f>
        <v/>
      </c>
      <c r="F34" s="16" t="str">
        <f>IF($A34="","",SUMIFS(Entries!$D:$D,Entries!$B:$B,$A34,Entries!$C:$C,"Issue to kitchen"))</f>
        <v/>
      </c>
      <c r="G34" s="16" t="str">
        <f>IF($A34="","",SUMIFS(Entries!$D:$D,Entries!$B:$B,$A34,Entries!$C:$C,"Wastage"))</f>
        <v/>
      </c>
      <c r="H34" s="16" t="str">
        <f>IF($A34="","",SUMIFS(Entries!$D:$D,Entries!$B:$B,$A34,Entries!$C:$C,"Staff meal"))</f>
        <v/>
      </c>
      <c r="I34" s="21" t="str">
        <f t="shared" si="0"/>
        <v/>
      </c>
      <c r="J34" s="17" t="str">
        <f>IF($A34="","",ROUND(I34*N(Items!G33),2))</f>
        <v/>
      </c>
      <c r="K34" s="16" t="str">
        <f>IF($A34="","",N(Items!F33))</f>
        <v/>
      </c>
      <c r="L34" s="22" t="str">
        <f t="shared" si="1"/>
        <v/>
      </c>
      <c r="M34" s="13"/>
      <c r="N34" s="16" t="str">
        <f t="shared" si="2"/>
        <v/>
      </c>
      <c r="O34" s="17" t="str">
        <f>IF(N34="","",ROUND(N34*N(Items!G33),2))</f>
        <v/>
      </c>
    </row>
    <row r="35" spans="1:15" x14ac:dyDescent="0.3">
      <c r="A35" s="20" t="str">
        <f>IF(Items!A34="","",Items!A34)</f>
        <v/>
      </c>
      <c r="B35" s="20" t="str">
        <f>IF($A35="","",Items!C34&amp;"")</f>
        <v/>
      </c>
      <c r="C35" s="16" t="str">
        <f>IF($A35="","",N(Items!E34))</f>
        <v/>
      </c>
      <c r="D35" s="16" t="str">
        <f>IF($A35="","",SUMIFS(Entries!$D:$D,Entries!$B:$B,$A35,Entries!$C:$C,"Purchase"))</f>
        <v/>
      </c>
      <c r="E35" s="16" t="str">
        <f>IF($A35="","",SUMIFS(Entries!$D:$D,Entries!$B:$B,$A35,Entries!$C:$C,"Return to supplier"))</f>
        <v/>
      </c>
      <c r="F35" s="16" t="str">
        <f>IF($A35="","",SUMIFS(Entries!$D:$D,Entries!$B:$B,$A35,Entries!$C:$C,"Issue to kitchen"))</f>
        <v/>
      </c>
      <c r="G35" s="16" t="str">
        <f>IF($A35="","",SUMIFS(Entries!$D:$D,Entries!$B:$B,$A35,Entries!$C:$C,"Wastage"))</f>
        <v/>
      </c>
      <c r="H35" s="16" t="str">
        <f>IF($A35="","",SUMIFS(Entries!$D:$D,Entries!$B:$B,$A35,Entries!$C:$C,"Staff meal"))</f>
        <v/>
      </c>
      <c r="I35" s="21" t="str">
        <f t="shared" si="0"/>
        <v/>
      </c>
      <c r="J35" s="17" t="str">
        <f>IF($A35="","",ROUND(I35*N(Items!G34),2))</f>
        <v/>
      </c>
      <c r="K35" s="16" t="str">
        <f>IF($A35="","",N(Items!F34))</f>
        <v/>
      </c>
      <c r="L35" s="22" t="str">
        <f t="shared" si="1"/>
        <v/>
      </c>
      <c r="M35" s="13"/>
      <c r="N35" s="16" t="str">
        <f t="shared" si="2"/>
        <v/>
      </c>
      <c r="O35" s="17" t="str">
        <f>IF(N35="","",ROUND(N35*N(Items!G34),2))</f>
        <v/>
      </c>
    </row>
    <row r="36" spans="1:15" x14ac:dyDescent="0.3">
      <c r="A36" s="20" t="str">
        <f>IF(Items!A35="","",Items!A35)</f>
        <v/>
      </c>
      <c r="B36" s="20" t="str">
        <f>IF($A36="","",Items!C35&amp;"")</f>
        <v/>
      </c>
      <c r="C36" s="16" t="str">
        <f>IF($A36="","",N(Items!E35))</f>
        <v/>
      </c>
      <c r="D36" s="16" t="str">
        <f>IF($A36="","",SUMIFS(Entries!$D:$D,Entries!$B:$B,$A36,Entries!$C:$C,"Purchase"))</f>
        <v/>
      </c>
      <c r="E36" s="16" t="str">
        <f>IF($A36="","",SUMIFS(Entries!$D:$D,Entries!$B:$B,$A36,Entries!$C:$C,"Return to supplier"))</f>
        <v/>
      </c>
      <c r="F36" s="16" t="str">
        <f>IF($A36="","",SUMIFS(Entries!$D:$D,Entries!$B:$B,$A36,Entries!$C:$C,"Issue to kitchen"))</f>
        <v/>
      </c>
      <c r="G36" s="16" t="str">
        <f>IF($A36="","",SUMIFS(Entries!$D:$D,Entries!$B:$B,$A36,Entries!$C:$C,"Wastage"))</f>
        <v/>
      </c>
      <c r="H36" s="16" t="str">
        <f>IF($A36="","",SUMIFS(Entries!$D:$D,Entries!$B:$B,$A36,Entries!$C:$C,"Staff meal"))</f>
        <v/>
      </c>
      <c r="I36" s="21" t="str">
        <f t="shared" si="0"/>
        <v/>
      </c>
      <c r="J36" s="17" t="str">
        <f>IF($A36="","",ROUND(I36*N(Items!G35),2))</f>
        <v/>
      </c>
      <c r="K36" s="16" t="str">
        <f>IF($A36="","",N(Items!F35))</f>
        <v/>
      </c>
      <c r="L36" s="22" t="str">
        <f t="shared" si="1"/>
        <v/>
      </c>
      <c r="M36" s="13"/>
      <c r="N36" s="16" t="str">
        <f t="shared" si="2"/>
        <v/>
      </c>
      <c r="O36" s="17" t="str">
        <f>IF(N36="","",ROUND(N36*N(Items!G35),2))</f>
        <v/>
      </c>
    </row>
    <row r="37" spans="1:15" x14ac:dyDescent="0.3">
      <c r="A37" s="20" t="str">
        <f>IF(Items!A36="","",Items!A36)</f>
        <v/>
      </c>
      <c r="B37" s="20" t="str">
        <f>IF($A37="","",Items!C36&amp;"")</f>
        <v/>
      </c>
      <c r="C37" s="16" t="str">
        <f>IF($A37="","",N(Items!E36))</f>
        <v/>
      </c>
      <c r="D37" s="16" t="str">
        <f>IF($A37="","",SUMIFS(Entries!$D:$D,Entries!$B:$B,$A37,Entries!$C:$C,"Purchase"))</f>
        <v/>
      </c>
      <c r="E37" s="16" t="str">
        <f>IF($A37="","",SUMIFS(Entries!$D:$D,Entries!$B:$B,$A37,Entries!$C:$C,"Return to supplier"))</f>
        <v/>
      </c>
      <c r="F37" s="16" t="str">
        <f>IF($A37="","",SUMIFS(Entries!$D:$D,Entries!$B:$B,$A37,Entries!$C:$C,"Issue to kitchen"))</f>
        <v/>
      </c>
      <c r="G37" s="16" t="str">
        <f>IF($A37="","",SUMIFS(Entries!$D:$D,Entries!$B:$B,$A37,Entries!$C:$C,"Wastage"))</f>
        <v/>
      </c>
      <c r="H37" s="16" t="str">
        <f>IF($A37="","",SUMIFS(Entries!$D:$D,Entries!$B:$B,$A37,Entries!$C:$C,"Staff meal"))</f>
        <v/>
      </c>
      <c r="I37" s="21" t="str">
        <f t="shared" si="0"/>
        <v/>
      </c>
      <c r="J37" s="17" t="str">
        <f>IF($A37="","",ROUND(I37*N(Items!G36),2))</f>
        <v/>
      </c>
      <c r="K37" s="16" t="str">
        <f>IF($A37="","",N(Items!F36))</f>
        <v/>
      </c>
      <c r="L37" s="22" t="str">
        <f t="shared" si="1"/>
        <v/>
      </c>
      <c r="M37" s="13"/>
      <c r="N37" s="16" t="str">
        <f t="shared" si="2"/>
        <v/>
      </c>
      <c r="O37" s="17" t="str">
        <f>IF(N37="","",ROUND(N37*N(Items!G36),2))</f>
        <v/>
      </c>
    </row>
    <row r="38" spans="1:15" x14ac:dyDescent="0.3">
      <c r="A38" s="20" t="str">
        <f>IF(Items!A37="","",Items!A37)</f>
        <v/>
      </c>
      <c r="B38" s="20" t="str">
        <f>IF($A38="","",Items!C37&amp;"")</f>
        <v/>
      </c>
      <c r="C38" s="16" t="str">
        <f>IF($A38="","",N(Items!E37))</f>
        <v/>
      </c>
      <c r="D38" s="16" t="str">
        <f>IF($A38="","",SUMIFS(Entries!$D:$D,Entries!$B:$B,$A38,Entries!$C:$C,"Purchase"))</f>
        <v/>
      </c>
      <c r="E38" s="16" t="str">
        <f>IF($A38="","",SUMIFS(Entries!$D:$D,Entries!$B:$B,$A38,Entries!$C:$C,"Return to supplier"))</f>
        <v/>
      </c>
      <c r="F38" s="16" t="str">
        <f>IF($A38="","",SUMIFS(Entries!$D:$D,Entries!$B:$B,$A38,Entries!$C:$C,"Issue to kitchen"))</f>
        <v/>
      </c>
      <c r="G38" s="16" t="str">
        <f>IF($A38="","",SUMIFS(Entries!$D:$D,Entries!$B:$B,$A38,Entries!$C:$C,"Wastage"))</f>
        <v/>
      </c>
      <c r="H38" s="16" t="str">
        <f>IF($A38="","",SUMIFS(Entries!$D:$D,Entries!$B:$B,$A38,Entries!$C:$C,"Staff meal"))</f>
        <v/>
      </c>
      <c r="I38" s="21" t="str">
        <f t="shared" si="0"/>
        <v/>
      </c>
      <c r="J38" s="17" t="str">
        <f>IF($A38="","",ROUND(I38*N(Items!G37),2))</f>
        <v/>
      </c>
      <c r="K38" s="16" t="str">
        <f>IF($A38="","",N(Items!F37))</f>
        <v/>
      </c>
      <c r="L38" s="22" t="str">
        <f t="shared" si="1"/>
        <v/>
      </c>
      <c r="M38" s="13"/>
      <c r="N38" s="16" t="str">
        <f t="shared" si="2"/>
        <v/>
      </c>
      <c r="O38" s="17" t="str">
        <f>IF(N38="","",ROUND(N38*N(Items!G37),2))</f>
        <v/>
      </c>
    </row>
    <row r="39" spans="1:15" x14ac:dyDescent="0.3">
      <c r="A39" s="20" t="str">
        <f>IF(Items!A38="","",Items!A38)</f>
        <v/>
      </c>
      <c r="B39" s="20" t="str">
        <f>IF($A39="","",Items!C38&amp;"")</f>
        <v/>
      </c>
      <c r="C39" s="16" t="str">
        <f>IF($A39="","",N(Items!E38))</f>
        <v/>
      </c>
      <c r="D39" s="16" t="str">
        <f>IF($A39="","",SUMIFS(Entries!$D:$D,Entries!$B:$B,$A39,Entries!$C:$C,"Purchase"))</f>
        <v/>
      </c>
      <c r="E39" s="16" t="str">
        <f>IF($A39="","",SUMIFS(Entries!$D:$D,Entries!$B:$B,$A39,Entries!$C:$C,"Return to supplier"))</f>
        <v/>
      </c>
      <c r="F39" s="16" t="str">
        <f>IF($A39="","",SUMIFS(Entries!$D:$D,Entries!$B:$B,$A39,Entries!$C:$C,"Issue to kitchen"))</f>
        <v/>
      </c>
      <c r="G39" s="16" t="str">
        <f>IF($A39="","",SUMIFS(Entries!$D:$D,Entries!$B:$B,$A39,Entries!$C:$C,"Wastage"))</f>
        <v/>
      </c>
      <c r="H39" s="16" t="str">
        <f>IF($A39="","",SUMIFS(Entries!$D:$D,Entries!$B:$B,$A39,Entries!$C:$C,"Staff meal"))</f>
        <v/>
      </c>
      <c r="I39" s="21" t="str">
        <f t="shared" si="0"/>
        <v/>
      </c>
      <c r="J39" s="17" t="str">
        <f>IF($A39="","",ROUND(I39*N(Items!G38),2))</f>
        <v/>
      </c>
      <c r="K39" s="16" t="str">
        <f>IF($A39="","",N(Items!F38))</f>
        <v/>
      </c>
      <c r="L39" s="22" t="str">
        <f t="shared" si="1"/>
        <v/>
      </c>
      <c r="M39" s="13"/>
      <c r="N39" s="16" t="str">
        <f t="shared" si="2"/>
        <v/>
      </c>
      <c r="O39" s="17" t="str">
        <f>IF(N39="","",ROUND(N39*N(Items!G38),2))</f>
        <v/>
      </c>
    </row>
    <row r="40" spans="1:15" x14ac:dyDescent="0.3">
      <c r="A40" s="20" t="str">
        <f>IF(Items!A39="","",Items!A39)</f>
        <v/>
      </c>
      <c r="B40" s="20" t="str">
        <f>IF($A40="","",Items!C39&amp;"")</f>
        <v/>
      </c>
      <c r="C40" s="16" t="str">
        <f>IF($A40="","",N(Items!E39))</f>
        <v/>
      </c>
      <c r="D40" s="16" t="str">
        <f>IF($A40="","",SUMIFS(Entries!$D:$D,Entries!$B:$B,$A40,Entries!$C:$C,"Purchase"))</f>
        <v/>
      </c>
      <c r="E40" s="16" t="str">
        <f>IF($A40="","",SUMIFS(Entries!$D:$D,Entries!$B:$B,$A40,Entries!$C:$C,"Return to supplier"))</f>
        <v/>
      </c>
      <c r="F40" s="16" t="str">
        <f>IF($A40="","",SUMIFS(Entries!$D:$D,Entries!$B:$B,$A40,Entries!$C:$C,"Issue to kitchen"))</f>
        <v/>
      </c>
      <c r="G40" s="16" t="str">
        <f>IF($A40="","",SUMIFS(Entries!$D:$D,Entries!$B:$B,$A40,Entries!$C:$C,"Wastage"))</f>
        <v/>
      </c>
      <c r="H40" s="16" t="str">
        <f>IF($A40="","",SUMIFS(Entries!$D:$D,Entries!$B:$B,$A40,Entries!$C:$C,"Staff meal"))</f>
        <v/>
      </c>
      <c r="I40" s="21" t="str">
        <f t="shared" si="0"/>
        <v/>
      </c>
      <c r="J40" s="17" t="str">
        <f>IF($A40="","",ROUND(I40*N(Items!G39),2))</f>
        <v/>
      </c>
      <c r="K40" s="16" t="str">
        <f>IF($A40="","",N(Items!F39))</f>
        <v/>
      </c>
      <c r="L40" s="22" t="str">
        <f t="shared" si="1"/>
        <v/>
      </c>
      <c r="M40" s="13"/>
      <c r="N40" s="16" t="str">
        <f t="shared" si="2"/>
        <v/>
      </c>
      <c r="O40" s="17" t="str">
        <f>IF(N40="","",ROUND(N40*N(Items!G39),2))</f>
        <v/>
      </c>
    </row>
    <row r="41" spans="1:15" x14ac:dyDescent="0.3">
      <c r="A41" s="20" t="str">
        <f>IF(Items!A40="","",Items!A40)</f>
        <v/>
      </c>
      <c r="B41" s="20" t="str">
        <f>IF($A41="","",Items!C40&amp;"")</f>
        <v/>
      </c>
      <c r="C41" s="16" t="str">
        <f>IF($A41="","",N(Items!E40))</f>
        <v/>
      </c>
      <c r="D41" s="16" t="str">
        <f>IF($A41="","",SUMIFS(Entries!$D:$D,Entries!$B:$B,$A41,Entries!$C:$C,"Purchase"))</f>
        <v/>
      </c>
      <c r="E41" s="16" t="str">
        <f>IF($A41="","",SUMIFS(Entries!$D:$D,Entries!$B:$B,$A41,Entries!$C:$C,"Return to supplier"))</f>
        <v/>
      </c>
      <c r="F41" s="16" t="str">
        <f>IF($A41="","",SUMIFS(Entries!$D:$D,Entries!$B:$B,$A41,Entries!$C:$C,"Issue to kitchen"))</f>
        <v/>
      </c>
      <c r="G41" s="16" t="str">
        <f>IF($A41="","",SUMIFS(Entries!$D:$D,Entries!$B:$B,$A41,Entries!$C:$C,"Wastage"))</f>
        <v/>
      </c>
      <c r="H41" s="16" t="str">
        <f>IF($A41="","",SUMIFS(Entries!$D:$D,Entries!$B:$B,$A41,Entries!$C:$C,"Staff meal"))</f>
        <v/>
      </c>
      <c r="I41" s="21" t="str">
        <f t="shared" si="0"/>
        <v/>
      </c>
      <c r="J41" s="17" t="str">
        <f>IF($A41="","",ROUND(I41*N(Items!G40),2))</f>
        <v/>
      </c>
      <c r="K41" s="16" t="str">
        <f>IF($A41="","",N(Items!F40))</f>
        <v/>
      </c>
      <c r="L41" s="22" t="str">
        <f t="shared" si="1"/>
        <v/>
      </c>
      <c r="M41" s="13"/>
      <c r="N41" s="16" t="str">
        <f t="shared" si="2"/>
        <v/>
      </c>
      <c r="O41" s="17" t="str">
        <f>IF(N41="","",ROUND(N41*N(Items!G40),2))</f>
        <v/>
      </c>
    </row>
    <row r="42" spans="1:15" x14ac:dyDescent="0.3">
      <c r="A42" s="20" t="str">
        <f>IF(Items!A41="","",Items!A41)</f>
        <v/>
      </c>
      <c r="B42" s="20" t="str">
        <f>IF($A42="","",Items!C41&amp;"")</f>
        <v/>
      </c>
      <c r="C42" s="16" t="str">
        <f>IF($A42="","",N(Items!E41))</f>
        <v/>
      </c>
      <c r="D42" s="16" t="str">
        <f>IF($A42="","",SUMIFS(Entries!$D:$D,Entries!$B:$B,$A42,Entries!$C:$C,"Purchase"))</f>
        <v/>
      </c>
      <c r="E42" s="16" t="str">
        <f>IF($A42="","",SUMIFS(Entries!$D:$D,Entries!$B:$B,$A42,Entries!$C:$C,"Return to supplier"))</f>
        <v/>
      </c>
      <c r="F42" s="16" t="str">
        <f>IF($A42="","",SUMIFS(Entries!$D:$D,Entries!$B:$B,$A42,Entries!$C:$C,"Issue to kitchen"))</f>
        <v/>
      </c>
      <c r="G42" s="16" t="str">
        <f>IF($A42="","",SUMIFS(Entries!$D:$D,Entries!$B:$B,$A42,Entries!$C:$C,"Wastage"))</f>
        <v/>
      </c>
      <c r="H42" s="16" t="str">
        <f>IF($A42="","",SUMIFS(Entries!$D:$D,Entries!$B:$B,$A42,Entries!$C:$C,"Staff meal"))</f>
        <v/>
      </c>
      <c r="I42" s="21" t="str">
        <f t="shared" si="0"/>
        <v/>
      </c>
      <c r="J42" s="17" t="str">
        <f>IF($A42="","",ROUND(I42*N(Items!G41),2))</f>
        <v/>
      </c>
      <c r="K42" s="16" t="str">
        <f>IF($A42="","",N(Items!F41))</f>
        <v/>
      </c>
      <c r="L42" s="22" t="str">
        <f t="shared" si="1"/>
        <v/>
      </c>
      <c r="M42" s="13"/>
      <c r="N42" s="16" t="str">
        <f t="shared" si="2"/>
        <v/>
      </c>
      <c r="O42" s="17" t="str">
        <f>IF(N42="","",ROUND(N42*N(Items!G41),2))</f>
        <v/>
      </c>
    </row>
    <row r="43" spans="1:15" x14ac:dyDescent="0.3">
      <c r="A43" s="20" t="str">
        <f>IF(Items!A42="","",Items!A42)</f>
        <v/>
      </c>
      <c r="B43" s="20" t="str">
        <f>IF($A43="","",Items!C42&amp;"")</f>
        <v/>
      </c>
      <c r="C43" s="16" t="str">
        <f>IF($A43="","",N(Items!E42))</f>
        <v/>
      </c>
      <c r="D43" s="16" t="str">
        <f>IF($A43="","",SUMIFS(Entries!$D:$D,Entries!$B:$B,$A43,Entries!$C:$C,"Purchase"))</f>
        <v/>
      </c>
      <c r="E43" s="16" t="str">
        <f>IF($A43="","",SUMIFS(Entries!$D:$D,Entries!$B:$B,$A43,Entries!$C:$C,"Return to supplier"))</f>
        <v/>
      </c>
      <c r="F43" s="16" t="str">
        <f>IF($A43="","",SUMIFS(Entries!$D:$D,Entries!$B:$B,$A43,Entries!$C:$C,"Issue to kitchen"))</f>
        <v/>
      </c>
      <c r="G43" s="16" t="str">
        <f>IF($A43="","",SUMIFS(Entries!$D:$D,Entries!$B:$B,$A43,Entries!$C:$C,"Wastage"))</f>
        <v/>
      </c>
      <c r="H43" s="16" t="str">
        <f>IF($A43="","",SUMIFS(Entries!$D:$D,Entries!$B:$B,$A43,Entries!$C:$C,"Staff meal"))</f>
        <v/>
      </c>
      <c r="I43" s="21" t="str">
        <f t="shared" si="0"/>
        <v/>
      </c>
      <c r="J43" s="17" t="str">
        <f>IF($A43="","",ROUND(I43*N(Items!G42),2))</f>
        <v/>
      </c>
      <c r="K43" s="16" t="str">
        <f>IF($A43="","",N(Items!F42))</f>
        <v/>
      </c>
      <c r="L43" s="22" t="str">
        <f t="shared" si="1"/>
        <v/>
      </c>
      <c r="M43" s="13"/>
      <c r="N43" s="16" t="str">
        <f t="shared" si="2"/>
        <v/>
      </c>
      <c r="O43" s="17" t="str">
        <f>IF(N43="","",ROUND(N43*N(Items!G42),2))</f>
        <v/>
      </c>
    </row>
    <row r="44" spans="1:15" x14ac:dyDescent="0.3">
      <c r="A44" s="20" t="str">
        <f>IF(Items!A43="","",Items!A43)</f>
        <v/>
      </c>
      <c r="B44" s="20" t="str">
        <f>IF($A44="","",Items!C43&amp;"")</f>
        <v/>
      </c>
      <c r="C44" s="16" t="str">
        <f>IF($A44="","",N(Items!E43))</f>
        <v/>
      </c>
      <c r="D44" s="16" t="str">
        <f>IF($A44="","",SUMIFS(Entries!$D:$D,Entries!$B:$B,$A44,Entries!$C:$C,"Purchase"))</f>
        <v/>
      </c>
      <c r="E44" s="16" t="str">
        <f>IF($A44="","",SUMIFS(Entries!$D:$D,Entries!$B:$B,$A44,Entries!$C:$C,"Return to supplier"))</f>
        <v/>
      </c>
      <c r="F44" s="16" t="str">
        <f>IF($A44="","",SUMIFS(Entries!$D:$D,Entries!$B:$B,$A44,Entries!$C:$C,"Issue to kitchen"))</f>
        <v/>
      </c>
      <c r="G44" s="16" t="str">
        <f>IF($A44="","",SUMIFS(Entries!$D:$D,Entries!$B:$B,$A44,Entries!$C:$C,"Wastage"))</f>
        <v/>
      </c>
      <c r="H44" s="16" t="str">
        <f>IF($A44="","",SUMIFS(Entries!$D:$D,Entries!$B:$B,$A44,Entries!$C:$C,"Staff meal"))</f>
        <v/>
      </c>
      <c r="I44" s="21" t="str">
        <f t="shared" si="0"/>
        <v/>
      </c>
      <c r="J44" s="17" t="str">
        <f>IF($A44="","",ROUND(I44*N(Items!G43),2))</f>
        <v/>
      </c>
      <c r="K44" s="16" t="str">
        <f>IF($A44="","",N(Items!F43))</f>
        <v/>
      </c>
      <c r="L44" s="22" t="str">
        <f t="shared" si="1"/>
        <v/>
      </c>
      <c r="M44" s="13"/>
      <c r="N44" s="16" t="str">
        <f t="shared" si="2"/>
        <v/>
      </c>
      <c r="O44" s="17" t="str">
        <f>IF(N44="","",ROUND(N44*N(Items!G43),2))</f>
        <v/>
      </c>
    </row>
    <row r="45" spans="1:15" x14ac:dyDescent="0.3">
      <c r="A45" s="20" t="str">
        <f>IF(Items!A44="","",Items!A44)</f>
        <v/>
      </c>
      <c r="B45" s="20" t="str">
        <f>IF($A45="","",Items!C44&amp;"")</f>
        <v/>
      </c>
      <c r="C45" s="16" t="str">
        <f>IF($A45="","",N(Items!E44))</f>
        <v/>
      </c>
      <c r="D45" s="16" t="str">
        <f>IF($A45="","",SUMIFS(Entries!$D:$D,Entries!$B:$B,$A45,Entries!$C:$C,"Purchase"))</f>
        <v/>
      </c>
      <c r="E45" s="16" t="str">
        <f>IF($A45="","",SUMIFS(Entries!$D:$D,Entries!$B:$B,$A45,Entries!$C:$C,"Return to supplier"))</f>
        <v/>
      </c>
      <c r="F45" s="16" t="str">
        <f>IF($A45="","",SUMIFS(Entries!$D:$D,Entries!$B:$B,$A45,Entries!$C:$C,"Issue to kitchen"))</f>
        <v/>
      </c>
      <c r="G45" s="16" t="str">
        <f>IF($A45="","",SUMIFS(Entries!$D:$D,Entries!$B:$B,$A45,Entries!$C:$C,"Wastage"))</f>
        <v/>
      </c>
      <c r="H45" s="16" t="str">
        <f>IF($A45="","",SUMIFS(Entries!$D:$D,Entries!$B:$B,$A45,Entries!$C:$C,"Staff meal"))</f>
        <v/>
      </c>
      <c r="I45" s="21" t="str">
        <f t="shared" si="0"/>
        <v/>
      </c>
      <c r="J45" s="17" t="str">
        <f>IF($A45="","",ROUND(I45*N(Items!G44),2))</f>
        <v/>
      </c>
      <c r="K45" s="16" t="str">
        <f>IF($A45="","",N(Items!F44))</f>
        <v/>
      </c>
      <c r="L45" s="22" t="str">
        <f t="shared" si="1"/>
        <v/>
      </c>
      <c r="M45" s="13"/>
      <c r="N45" s="16" t="str">
        <f t="shared" si="2"/>
        <v/>
      </c>
      <c r="O45" s="17" t="str">
        <f>IF(N45="","",ROUND(N45*N(Items!G44),2))</f>
        <v/>
      </c>
    </row>
    <row r="46" spans="1:15" x14ac:dyDescent="0.3">
      <c r="A46" s="20" t="str">
        <f>IF(Items!A45="","",Items!A45)</f>
        <v/>
      </c>
      <c r="B46" s="20" t="str">
        <f>IF($A46="","",Items!C45&amp;"")</f>
        <v/>
      </c>
      <c r="C46" s="16" t="str">
        <f>IF($A46="","",N(Items!E45))</f>
        <v/>
      </c>
      <c r="D46" s="16" t="str">
        <f>IF($A46="","",SUMIFS(Entries!$D:$D,Entries!$B:$B,$A46,Entries!$C:$C,"Purchase"))</f>
        <v/>
      </c>
      <c r="E46" s="16" t="str">
        <f>IF($A46="","",SUMIFS(Entries!$D:$D,Entries!$B:$B,$A46,Entries!$C:$C,"Return to supplier"))</f>
        <v/>
      </c>
      <c r="F46" s="16" t="str">
        <f>IF($A46="","",SUMIFS(Entries!$D:$D,Entries!$B:$B,$A46,Entries!$C:$C,"Issue to kitchen"))</f>
        <v/>
      </c>
      <c r="G46" s="16" t="str">
        <f>IF($A46="","",SUMIFS(Entries!$D:$D,Entries!$B:$B,$A46,Entries!$C:$C,"Wastage"))</f>
        <v/>
      </c>
      <c r="H46" s="16" t="str">
        <f>IF($A46="","",SUMIFS(Entries!$D:$D,Entries!$B:$B,$A46,Entries!$C:$C,"Staff meal"))</f>
        <v/>
      </c>
      <c r="I46" s="21" t="str">
        <f t="shared" si="0"/>
        <v/>
      </c>
      <c r="J46" s="17" t="str">
        <f>IF($A46="","",ROUND(I46*N(Items!G45),2))</f>
        <v/>
      </c>
      <c r="K46" s="16" t="str">
        <f>IF($A46="","",N(Items!F45))</f>
        <v/>
      </c>
      <c r="L46" s="22" t="str">
        <f t="shared" si="1"/>
        <v/>
      </c>
      <c r="M46" s="13"/>
      <c r="N46" s="16" t="str">
        <f t="shared" si="2"/>
        <v/>
      </c>
      <c r="O46" s="17" t="str">
        <f>IF(N46="","",ROUND(N46*N(Items!G45),2))</f>
        <v/>
      </c>
    </row>
    <row r="47" spans="1:15" x14ac:dyDescent="0.3">
      <c r="A47" s="20" t="str">
        <f>IF(Items!A46="","",Items!A46)</f>
        <v/>
      </c>
      <c r="B47" s="20" t="str">
        <f>IF($A47="","",Items!C46&amp;"")</f>
        <v/>
      </c>
      <c r="C47" s="16" t="str">
        <f>IF($A47="","",N(Items!E46))</f>
        <v/>
      </c>
      <c r="D47" s="16" t="str">
        <f>IF($A47="","",SUMIFS(Entries!$D:$D,Entries!$B:$B,$A47,Entries!$C:$C,"Purchase"))</f>
        <v/>
      </c>
      <c r="E47" s="16" t="str">
        <f>IF($A47="","",SUMIFS(Entries!$D:$D,Entries!$B:$B,$A47,Entries!$C:$C,"Return to supplier"))</f>
        <v/>
      </c>
      <c r="F47" s="16" t="str">
        <f>IF($A47="","",SUMIFS(Entries!$D:$D,Entries!$B:$B,$A47,Entries!$C:$C,"Issue to kitchen"))</f>
        <v/>
      </c>
      <c r="G47" s="16" t="str">
        <f>IF($A47="","",SUMIFS(Entries!$D:$D,Entries!$B:$B,$A47,Entries!$C:$C,"Wastage"))</f>
        <v/>
      </c>
      <c r="H47" s="16" t="str">
        <f>IF($A47="","",SUMIFS(Entries!$D:$D,Entries!$B:$B,$A47,Entries!$C:$C,"Staff meal"))</f>
        <v/>
      </c>
      <c r="I47" s="21" t="str">
        <f t="shared" si="0"/>
        <v/>
      </c>
      <c r="J47" s="17" t="str">
        <f>IF($A47="","",ROUND(I47*N(Items!G46),2))</f>
        <v/>
      </c>
      <c r="K47" s="16" t="str">
        <f>IF($A47="","",N(Items!F46))</f>
        <v/>
      </c>
      <c r="L47" s="22" t="str">
        <f t="shared" si="1"/>
        <v/>
      </c>
      <c r="M47" s="13"/>
      <c r="N47" s="16" t="str">
        <f t="shared" si="2"/>
        <v/>
      </c>
      <c r="O47" s="17" t="str">
        <f>IF(N47="","",ROUND(N47*N(Items!G46),2))</f>
        <v/>
      </c>
    </row>
    <row r="48" spans="1:15" x14ac:dyDescent="0.3">
      <c r="A48" s="20" t="str">
        <f>IF(Items!A47="","",Items!A47)</f>
        <v/>
      </c>
      <c r="B48" s="20" t="str">
        <f>IF($A48="","",Items!C47&amp;"")</f>
        <v/>
      </c>
      <c r="C48" s="16" t="str">
        <f>IF($A48="","",N(Items!E47))</f>
        <v/>
      </c>
      <c r="D48" s="16" t="str">
        <f>IF($A48="","",SUMIFS(Entries!$D:$D,Entries!$B:$B,$A48,Entries!$C:$C,"Purchase"))</f>
        <v/>
      </c>
      <c r="E48" s="16" t="str">
        <f>IF($A48="","",SUMIFS(Entries!$D:$D,Entries!$B:$B,$A48,Entries!$C:$C,"Return to supplier"))</f>
        <v/>
      </c>
      <c r="F48" s="16" t="str">
        <f>IF($A48="","",SUMIFS(Entries!$D:$D,Entries!$B:$B,$A48,Entries!$C:$C,"Issue to kitchen"))</f>
        <v/>
      </c>
      <c r="G48" s="16" t="str">
        <f>IF($A48="","",SUMIFS(Entries!$D:$D,Entries!$B:$B,$A48,Entries!$C:$C,"Wastage"))</f>
        <v/>
      </c>
      <c r="H48" s="16" t="str">
        <f>IF($A48="","",SUMIFS(Entries!$D:$D,Entries!$B:$B,$A48,Entries!$C:$C,"Staff meal"))</f>
        <v/>
      </c>
      <c r="I48" s="21" t="str">
        <f t="shared" si="0"/>
        <v/>
      </c>
      <c r="J48" s="17" t="str">
        <f>IF($A48="","",ROUND(I48*N(Items!G47),2))</f>
        <v/>
      </c>
      <c r="K48" s="16" t="str">
        <f>IF($A48="","",N(Items!F47))</f>
        <v/>
      </c>
      <c r="L48" s="22" t="str">
        <f t="shared" si="1"/>
        <v/>
      </c>
      <c r="M48" s="13"/>
      <c r="N48" s="16" t="str">
        <f t="shared" si="2"/>
        <v/>
      </c>
      <c r="O48" s="17" t="str">
        <f>IF(N48="","",ROUND(N48*N(Items!G47),2))</f>
        <v/>
      </c>
    </row>
    <row r="49" spans="1:15" x14ac:dyDescent="0.3">
      <c r="A49" s="20" t="str">
        <f>IF(Items!A48="","",Items!A48)</f>
        <v/>
      </c>
      <c r="B49" s="20" t="str">
        <f>IF($A49="","",Items!C48&amp;"")</f>
        <v/>
      </c>
      <c r="C49" s="16" t="str">
        <f>IF($A49="","",N(Items!E48))</f>
        <v/>
      </c>
      <c r="D49" s="16" t="str">
        <f>IF($A49="","",SUMIFS(Entries!$D:$D,Entries!$B:$B,$A49,Entries!$C:$C,"Purchase"))</f>
        <v/>
      </c>
      <c r="E49" s="16" t="str">
        <f>IF($A49="","",SUMIFS(Entries!$D:$D,Entries!$B:$B,$A49,Entries!$C:$C,"Return to supplier"))</f>
        <v/>
      </c>
      <c r="F49" s="16" t="str">
        <f>IF($A49="","",SUMIFS(Entries!$D:$D,Entries!$B:$B,$A49,Entries!$C:$C,"Issue to kitchen"))</f>
        <v/>
      </c>
      <c r="G49" s="16" t="str">
        <f>IF($A49="","",SUMIFS(Entries!$D:$D,Entries!$B:$B,$A49,Entries!$C:$C,"Wastage"))</f>
        <v/>
      </c>
      <c r="H49" s="16" t="str">
        <f>IF($A49="","",SUMIFS(Entries!$D:$D,Entries!$B:$B,$A49,Entries!$C:$C,"Staff meal"))</f>
        <v/>
      </c>
      <c r="I49" s="21" t="str">
        <f t="shared" si="0"/>
        <v/>
      </c>
      <c r="J49" s="17" t="str">
        <f>IF($A49="","",ROUND(I49*N(Items!G48),2))</f>
        <v/>
      </c>
      <c r="K49" s="16" t="str">
        <f>IF($A49="","",N(Items!F48))</f>
        <v/>
      </c>
      <c r="L49" s="22" t="str">
        <f t="shared" si="1"/>
        <v/>
      </c>
      <c r="M49" s="13"/>
      <c r="N49" s="16" t="str">
        <f t="shared" si="2"/>
        <v/>
      </c>
      <c r="O49" s="17" t="str">
        <f>IF(N49="","",ROUND(N49*N(Items!G48),2))</f>
        <v/>
      </c>
    </row>
    <row r="50" spans="1:15" x14ac:dyDescent="0.3">
      <c r="A50" s="20" t="str">
        <f>IF(Items!A49="","",Items!A49)</f>
        <v/>
      </c>
      <c r="B50" s="20" t="str">
        <f>IF($A50="","",Items!C49&amp;"")</f>
        <v/>
      </c>
      <c r="C50" s="16" t="str">
        <f>IF($A50="","",N(Items!E49))</f>
        <v/>
      </c>
      <c r="D50" s="16" t="str">
        <f>IF($A50="","",SUMIFS(Entries!$D:$D,Entries!$B:$B,$A50,Entries!$C:$C,"Purchase"))</f>
        <v/>
      </c>
      <c r="E50" s="16" t="str">
        <f>IF($A50="","",SUMIFS(Entries!$D:$D,Entries!$B:$B,$A50,Entries!$C:$C,"Return to supplier"))</f>
        <v/>
      </c>
      <c r="F50" s="16" t="str">
        <f>IF($A50="","",SUMIFS(Entries!$D:$D,Entries!$B:$B,$A50,Entries!$C:$C,"Issue to kitchen"))</f>
        <v/>
      </c>
      <c r="G50" s="16" t="str">
        <f>IF($A50="","",SUMIFS(Entries!$D:$D,Entries!$B:$B,$A50,Entries!$C:$C,"Wastage"))</f>
        <v/>
      </c>
      <c r="H50" s="16" t="str">
        <f>IF($A50="","",SUMIFS(Entries!$D:$D,Entries!$B:$B,$A50,Entries!$C:$C,"Staff meal"))</f>
        <v/>
      </c>
      <c r="I50" s="21" t="str">
        <f t="shared" si="0"/>
        <v/>
      </c>
      <c r="J50" s="17" t="str">
        <f>IF($A50="","",ROUND(I50*N(Items!G49),2))</f>
        <v/>
      </c>
      <c r="K50" s="16" t="str">
        <f>IF($A50="","",N(Items!F49))</f>
        <v/>
      </c>
      <c r="L50" s="22" t="str">
        <f t="shared" si="1"/>
        <v/>
      </c>
      <c r="M50" s="13"/>
      <c r="N50" s="16" t="str">
        <f t="shared" si="2"/>
        <v/>
      </c>
      <c r="O50" s="17" t="str">
        <f>IF(N50="","",ROUND(N50*N(Items!G49),2))</f>
        <v/>
      </c>
    </row>
    <row r="51" spans="1:15" x14ac:dyDescent="0.3">
      <c r="A51" s="20" t="str">
        <f>IF(Items!A50="","",Items!A50)</f>
        <v/>
      </c>
      <c r="B51" s="20" t="str">
        <f>IF($A51="","",Items!C50&amp;"")</f>
        <v/>
      </c>
      <c r="C51" s="16" t="str">
        <f>IF($A51="","",N(Items!E50))</f>
        <v/>
      </c>
      <c r="D51" s="16" t="str">
        <f>IF($A51="","",SUMIFS(Entries!$D:$D,Entries!$B:$B,$A51,Entries!$C:$C,"Purchase"))</f>
        <v/>
      </c>
      <c r="E51" s="16" t="str">
        <f>IF($A51="","",SUMIFS(Entries!$D:$D,Entries!$B:$B,$A51,Entries!$C:$C,"Return to supplier"))</f>
        <v/>
      </c>
      <c r="F51" s="16" t="str">
        <f>IF($A51="","",SUMIFS(Entries!$D:$D,Entries!$B:$B,$A51,Entries!$C:$C,"Issue to kitchen"))</f>
        <v/>
      </c>
      <c r="G51" s="16" t="str">
        <f>IF($A51="","",SUMIFS(Entries!$D:$D,Entries!$B:$B,$A51,Entries!$C:$C,"Wastage"))</f>
        <v/>
      </c>
      <c r="H51" s="16" t="str">
        <f>IF($A51="","",SUMIFS(Entries!$D:$D,Entries!$B:$B,$A51,Entries!$C:$C,"Staff meal"))</f>
        <v/>
      </c>
      <c r="I51" s="21" t="str">
        <f t="shared" si="0"/>
        <v/>
      </c>
      <c r="J51" s="17" t="str">
        <f>IF($A51="","",ROUND(I51*N(Items!G50),2))</f>
        <v/>
      </c>
      <c r="K51" s="16" t="str">
        <f>IF($A51="","",N(Items!F50))</f>
        <v/>
      </c>
      <c r="L51" s="22" t="str">
        <f t="shared" si="1"/>
        <v/>
      </c>
      <c r="M51" s="13"/>
      <c r="N51" s="16" t="str">
        <f t="shared" si="2"/>
        <v/>
      </c>
      <c r="O51" s="17" t="str">
        <f>IF(N51="","",ROUND(N51*N(Items!G50),2))</f>
        <v/>
      </c>
    </row>
    <row r="52" spans="1:15" x14ac:dyDescent="0.3">
      <c r="A52" s="20" t="str">
        <f>IF(Items!A51="","",Items!A51)</f>
        <v/>
      </c>
      <c r="B52" s="20" t="str">
        <f>IF($A52="","",Items!C51&amp;"")</f>
        <v/>
      </c>
      <c r="C52" s="16" t="str">
        <f>IF($A52="","",N(Items!E51))</f>
        <v/>
      </c>
      <c r="D52" s="16" t="str">
        <f>IF($A52="","",SUMIFS(Entries!$D:$D,Entries!$B:$B,$A52,Entries!$C:$C,"Purchase"))</f>
        <v/>
      </c>
      <c r="E52" s="16" t="str">
        <f>IF($A52="","",SUMIFS(Entries!$D:$D,Entries!$B:$B,$A52,Entries!$C:$C,"Return to supplier"))</f>
        <v/>
      </c>
      <c r="F52" s="16" t="str">
        <f>IF($A52="","",SUMIFS(Entries!$D:$D,Entries!$B:$B,$A52,Entries!$C:$C,"Issue to kitchen"))</f>
        <v/>
      </c>
      <c r="G52" s="16" t="str">
        <f>IF($A52="","",SUMIFS(Entries!$D:$D,Entries!$B:$B,$A52,Entries!$C:$C,"Wastage"))</f>
        <v/>
      </c>
      <c r="H52" s="16" t="str">
        <f>IF($A52="","",SUMIFS(Entries!$D:$D,Entries!$B:$B,$A52,Entries!$C:$C,"Staff meal"))</f>
        <v/>
      </c>
      <c r="I52" s="21" t="str">
        <f t="shared" si="0"/>
        <v/>
      </c>
      <c r="J52" s="17" t="str">
        <f>IF($A52="","",ROUND(I52*N(Items!G51),2))</f>
        <v/>
      </c>
      <c r="K52" s="16" t="str">
        <f>IF($A52="","",N(Items!F51))</f>
        <v/>
      </c>
      <c r="L52" s="22" t="str">
        <f t="shared" si="1"/>
        <v/>
      </c>
      <c r="M52" s="13"/>
      <c r="N52" s="16" t="str">
        <f t="shared" si="2"/>
        <v/>
      </c>
      <c r="O52" s="17" t="str">
        <f>IF(N52="","",ROUND(N52*N(Items!G51),2))</f>
        <v/>
      </c>
    </row>
    <row r="53" spans="1:15" x14ac:dyDescent="0.3">
      <c r="A53" s="20" t="str">
        <f>IF(Items!A52="","",Items!A52)</f>
        <v/>
      </c>
      <c r="B53" s="20" t="str">
        <f>IF($A53="","",Items!C52&amp;"")</f>
        <v/>
      </c>
      <c r="C53" s="16" t="str">
        <f>IF($A53="","",N(Items!E52))</f>
        <v/>
      </c>
      <c r="D53" s="16" t="str">
        <f>IF($A53="","",SUMIFS(Entries!$D:$D,Entries!$B:$B,$A53,Entries!$C:$C,"Purchase"))</f>
        <v/>
      </c>
      <c r="E53" s="16" t="str">
        <f>IF($A53="","",SUMIFS(Entries!$D:$D,Entries!$B:$B,$A53,Entries!$C:$C,"Return to supplier"))</f>
        <v/>
      </c>
      <c r="F53" s="16" t="str">
        <f>IF($A53="","",SUMIFS(Entries!$D:$D,Entries!$B:$B,$A53,Entries!$C:$C,"Issue to kitchen"))</f>
        <v/>
      </c>
      <c r="G53" s="16" t="str">
        <f>IF($A53="","",SUMIFS(Entries!$D:$D,Entries!$B:$B,$A53,Entries!$C:$C,"Wastage"))</f>
        <v/>
      </c>
      <c r="H53" s="16" t="str">
        <f>IF($A53="","",SUMIFS(Entries!$D:$D,Entries!$B:$B,$A53,Entries!$C:$C,"Staff meal"))</f>
        <v/>
      </c>
      <c r="I53" s="21" t="str">
        <f t="shared" si="0"/>
        <v/>
      </c>
      <c r="J53" s="17" t="str">
        <f>IF($A53="","",ROUND(I53*N(Items!G52),2))</f>
        <v/>
      </c>
      <c r="K53" s="16" t="str">
        <f>IF($A53="","",N(Items!F52))</f>
        <v/>
      </c>
      <c r="L53" s="22" t="str">
        <f t="shared" si="1"/>
        <v/>
      </c>
      <c r="M53" s="13"/>
      <c r="N53" s="16" t="str">
        <f t="shared" si="2"/>
        <v/>
      </c>
      <c r="O53" s="17" t="str">
        <f>IF(N53="","",ROUND(N53*N(Items!G52),2))</f>
        <v/>
      </c>
    </row>
    <row r="54" spans="1:15" x14ac:dyDescent="0.3">
      <c r="A54" s="20" t="str">
        <f>IF(Items!A53="","",Items!A53)</f>
        <v/>
      </c>
      <c r="B54" s="20" t="str">
        <f>IF($A54="","",Items!C53&amp;"")</f>
        <v/>
      </c>
      <c r="C54" s="16" t="str">
        <f>IF($A54="","",N(Items!E53))</f>
        <v/>
      </c>
      <c r="D54" s="16" t="str">
        <f>IF($A54="","",SUMIFS(Entries!$D:$D,Entries!$B:$B,$A54,Entries!$C:$C,"Purchase"))</f>
        <v/>
      </c>
      <c r="E54" s="16" t="str">
        <f>IF($A54="","",SUMIFS(Entries!$D:$D,Entries!$B:$B,$A54,Entries!$C:$C,"Return to supplier"))</f>
        <v/>
      </c>
      <c r="F54" s="16" t="str">
        <f>IF($A54="","",SUMIFS(Entries!$D:$D,Entries!$B:$B,$A54,Entries!$C:$C,"Issue to kitchen"))</f>
        <v/>
      </c>
      <c r="G54" s="16" t="str">
        <f>IF($A54="","",SUMIFS(Entries!$D:$D,Entries!$B:$B,$A54,Entries!$C:$C,"Wastage"))</f>
        <v/>
      </c>
      <c r="H54" s="16" t="str">
        <f>IF($A54="","",SUMIFS(Entries!$D:$D,Entries!$B:$B,$A54,Entries!$C:$C,"Staff meal"))</f>
        <v/>
      </c>
      <c r="I54" s="21" t="str">
        <f t="shared" si="0"/>
        <v/>
      </c>
      <c r="J54" s="17" t="str">
        <f>IF($A54="","",ROUND(I54*N(Items!G53),2))</f>
        <v/>
      </c>
      <c r="K54" s="16" t="str">
        <f>IF($A54="","",N(Items!F53))</f>
        <v/>
      </c>
      <c r="L54" s="22" t="str">
        <f t="shared" si="1"/>
        <v/>
      </c>
      <c r="M54" s="13"/>
      <c r="N54" s="16" t="str">
        <f t="shared" si="2"/>
        <v/>
      </c>
      <c r="O54" s="17" t="str">
        <f>IF(N54="","",ROUND(N54*N(Items!G53),2))</f>
        <v/>
      </c>
    </row>
    <row r="55" spans="1:15" x14ac:dyDescent="0.3">
      <c r="A55" s="20" t="str">
        <f>IF(Items!A54="","",Items!A54)</f>
        <v/>
      </c>
      <c r="B55" s="20" t="str">
        <f>IF($A55="","",Items!C54&amp;"")</f>
        <v/>
      </c>
      <c r="C55" s="16" t="str">
        <f>IF($A55="","",N(Items!E54))</f>
        <v/>
      </c>
      <c r="D55" s="16" t="str">
        <f>IF($A55="","",SUMIFS(Entries!$D:$D,Entries!$B:$B,$A55,Entries!$C:$C,"Purchase"))</f>
        <v/>
      </c>
      <c r="E55" s="16" t="str">
        <f>IF($A55="","",SUMIFS(Entries!$D:$D,Entries!$B:$B,$A55,Entries!$C:$C,"Return to supplier"))</f>
        <v/>
      </c>
      <c r="F55" s="16" t="str">
        <f>IF($A55="","",SUMIFS(Entries!$D:$D,Entries!$B:$B,$A55,Entries!$C:$C,"Issue to kitchen"))</f>
        <v/>
      </c>
      <c r="G55" s="16" t="str">
        <f>IF($A55="","",SUMIFS(Entries!$D:$D,Entries!$B:$B,$A55,Entries!$C:$C,"Wastage"))</f>
        <v/>
      </c>
      <c r="H55" s="16" t="str">
        <f>IF($A55="","",SUMIFS(Entries!$D:$D,Entries!$B:$B,$A55,Entries!$C:$C,"Staff meal"))</f>
        <v/>
      </c>
      <c r="I55" s="21" t="str">
        <f t="shared" si="0"/>
        <v/>
      </c>
      <c r="J55" s="17" t="str">
        <f>IF($A55="","",ROUND(I55*N(Items!G54),2))</f>
        <v/>
      </c>
      <c r="K55" s="16" t="str">
        <f>IF($A55="","",N(Items!F54))</f>
        <v/>
      </c>
      <c r="L55" s="22" t="str">
        <f t="shared" si="1"/>
        <v/>
      </c>
      <c r="M55" s="13"/>
      <c r="N55" s="16" t="str">
        <f t="shared" si="2"/>
        <v/>
      </c>
      <c r="O55" s="17" t="str">
        <f>IF(N55="","",ROUND(N55*N(Items!G54),2))</f>
        <v/>
      </c>
    </row>
    <row r="56" spans="1:15" x14ac:dyDescent="0.3">
      <c r="A56" s="20" t="str">
        <f>IF(Items!A55="","",Items!A55)</f>
        <v/>
      </c>
      <c r="B56" s="20" t="str">
        <f>IF($A56="","",Items!C55&amp;"")</f>
        <v/>
      </c>
      <c r="C56" s="16" t="str">
        <f>IF($A56="","",N(Items!E55))</f>
        <v/>
      </c>
      <c r="D56" s="16" t="str">
        <f>IF($A56="","",SUMIFS(Entries!$D:$D,Entries!$B:$B,$A56,Entries!$C:$C,"Purchase"))</f>
        <v/>
      </c>
      <c r="E56" s="16" t="str">
        <f>IF($A56="","",SUMIFS(Entries!$D:$D,Entries!$B:$B,$A56,Entries!$C:$C,"Return to supplier"))</f>
        <v/>
      </c>
      <c r="F56" s="16" t="str">
        <f>IF($A56="","",SUMIFS(Entries!$D:$D,Entries!$B:$B,$A56,Entries!$C:$C,"Issue to kitchen"))</f>
        <v/>
      </c>
      <c r="G56" s="16" t="str">
        <f>IF($A56="","",SUMIFS(Entries!$D:$D,Entries!$B:$B,$A56,Entries!$C:$C,"Wastage"))</f>
        <v/>
      </c>
      <c r="H56" s="16" t="str">
        <f>IF($A56="","",SUMIFS(Entries!$D:$D,Entries!$B:$B,$A56,Entries!$C:$C,"Staff meal"))</f>
        <v/>
      </c>
      <c r="I56" s="21" t="str">
        <f t="shared" si="0"/>
        <v/>
      </c>
      <c r="J56" s="17" t="str">
        <f>IF($A56="","",ROUND(I56*N(Items!G55),2))</f>
        <v/>
      </c>
      <c r="K56" s="16" t="str">
        <f>IF($A56="","",N(Items!F55))</f>
        <v/>
      </c>
      <c r="L56" s="22" t="str">
        <f t="shared" si="1"/>
        <v/>
      </c>
      <c r="M56" s="13"/>
      <c r="N56" s="16" t="str">
        <f t="shared" si="2"/>
        <v/>
      </c>
      <c r="O56" s="17" t="str">
        <f>IF(N56="","",ROUND(N56*N(Items!G55),2))</f>
        <v/>
      </c>
    </row>
    <row r="57" spans="1:15" x14ac:dyDescent="0.3">
      <c r="A57" s="20" t="str">
        <f>IF(Items!A56="","",Items!A56)</f>
        <v/>
      </c>
      <c r="B57" s="20" t="str">
        <f>IF($A57="","",Items!C56&amp;"")</f>
        <v/>
      </c>
      <c r="C57" s="16" t="str">
        <f>IF($A57="","",N(Items!E56))</f>
        <v/>
      </c>
      <c r="D57" s="16" t="str">
        <f>IF($A57="","",SUMIFS(Entries!$D:$D,Entries!$B:$B,$A57,Entries!$C:$C,"Purchase"))</f>
        <v/>
      </c>
      <c r="E57" s="16" t="str">
        <f>IF($A57="","",SUMIFS(Entries!$D:$D,Entries!$B:$B,$A57,Entries!$C:$C,"Return to supplier"))</f>
        <v/>
      </c>
      <c r="F57" s="16" t="str">
        <f>IF($A57="","",SUMIFS(Entries!$D:$D,Entries!$B:$B,$A57,Entries!$C:$C,"Issue to kitchen"))</f>
        <v/>
      </c>
      <c r="G57" s="16" t="str">
        <f>IF($A57="","",SUMIFS(Entries!$D:$D,Entries!$B:$B,$A57,Entries!$C:$C,"Wastage"))</f>
        <v/>
      </c>
      <c r="H57" s="16" t="str">
        <f>IF($A57="","",SUMIFS(Entries!$D:$D,Entries!$B:$B,$A57,Entries!$C:$C,"Staff meal"))</f>
        <v/>
      </c>
      <c r="I57" s="21" t="str">
        <f t="shared" si="0"/>
        <v/>
      </c>
      <c r="J57" s="17" t="str">
        <f>IF($A57="","",ROUND(I57*N(Items!G56),2))</f>
        <v/>
      </c>
      <c r="K57" s="16" t="str">
        <f>IF($A57="","",N(Items!F56))</f>
        <v/>
      </c>
      <c r="L57" s="22" t="str">
        <f t="shared" si="1"/>
        <v/>
      </c>
      <c r="M57" s="13"/>
      <c r="N57" s="16" t="str">
        <f t="shared" si="2"/>
        <v/>
      </c>
      <c r="O57" s="17" t="str">
        <f>IF(N57="","",ROUND(N57*N(Items!G56),2))</f>
        <v/>
      </c>
    </row>
    <row r="58" spans="1:15" x14ac:dyDescent="0.3">
      <c r="A58" s="20" t="str">
        <f>IF(Items!A57="","",Items!A57)</f>
        <v/>
      </c>
      <c r="B58" s="20" t="str">
        <f>IF($A58="","",Items!C57&amp;"")</f>
        <v/>
      </c>
      <c r="C58" s="16" t="str">
        <f>IF($A58="","",N(Items!E57))</f>
        <v/>
      </c>
      <c r="D58" s="16" t="str">
        <f>IF($A58="","",SUMIFS(Entries!$D:$D,Entries!$B:$B,$A58,Entries!$C:$C,"Purchase"))</f>
        <v/>
      </c>
      <c r="E58" s="16" t="str">
        <f>IF($A58="","",SUMIFS(Entries!$D:$D,Entries!$B:$B,$A58,Entries!$C:$C,"Return to supplier"))</f>
        <v/>
      </c>
      <c r="F58" s="16" t="str">
        <f>IF($A58="","",SUMIFS(Entries!$D:$D,Entries!$B:$B,$A58,Entries!$C:$C,"Issue to kitchen"))</f>
        <v/>
      </c>
      <c r="G58" s="16" t="str">
        <f>IF($A58="","",SUMIFS(Entries!$D:$D,Entries!$B:$B,$A58,Entries!$C:$C,"Wastage"))</f>
        <v/>
      </c>
      <c r="H58" s="16" t="str">
        <f>IF($A58="","",SUMIFS(Entries!$D:$D,Entries!$B:$B,$A58,Entries!$C:$C,"Staff meal"))</f>
        <v/>
      </c>
      <c r="I58" s="21" t="str">
        <f t="shared" si="0"/>
        <v/>
      </c>
      <c r="J58" s="17" t="str">
        <f>IF($A58="","",ROUND(I58*N(Items!G57),2))</f>
        <v/>
      </c>
      <c r="K58" s="16" t="str">
        <f>IF($A58="","",N(Items!F57))</f>
        <v/>
      </c>
      <c r="L58" s="22" t="str">
        <f t="shared" si="1"/>
        <v/>
      </c>
      <c r="M58" s="13"/>
      <c r="N58" s="16" t="str">
        <f t="shared" si="2"/>
        <v/>
      </c>
      <c r="O58" s="17" t="str">
        <f>IF(N58="","",ROUND(N58*N(Items!G57),2))</f>
        <v/>
      </c>
    </row>
    <row r="59" spans="1:15" x14ac:dyDescent="0.3">
      <c r="A59" s="20" t="str">
        <f>IF(Items!A58="","",Items!A58)</f>
        <v/>
      </c>
      <c r="B59" s="20" t="str">
        <f>IF($A59="","",Items!C58&amp;"")</f>
        <v/>
      </c>
      <c r="C59" s="16" t="str">
        <f>IF($A59="","",N(Items!E58))</f>
        <v/>
      </c>
      <c r="D59" s="16" t="str">
        <f>IF($A59="","",SUMIFS(Entries!$D:$D,Entries!$B:$B,$A59,Entries!$C:$C,"Purchase"))</f>
        <v/>
      </c>
      <c r="E59" s="16" t="str">
        <f>IF($A59="","",SUMIFS(Entries!$D:$D,Entries!$B:$B,$A59,Entries!$C:$C,"Return to supplier"))</f>
        <v/>
      </c>
      <c r="F59" s="16" t="str">
        <f>IF($A59="","",SUMIFS(Entries!$D:$D,Entries!$B:$B,$A59,Entries!$C:$C,"Issue to kitchen"))</f>
        <v/>
      </c>
      <c r="G59" s="16" t="str">
        <f>IF($A59="","",SUMIFS(Entries!$D:$D,Entries!$B:$B,$A59,Entries!$C:$C,"Wastage"))</f>
        <v/>
      </c>
      <c r="H59" s="16" t="str">
        <f>IF($A59="","",SUMIFS(Entries!$D:$D,Entries!$B:$B,$A59,Entries!$C:$C,"Staff meal"))</f>
        <v/>
      </c>
      <c r="I59" s="21" t="str">
        <f t="shared" si="0"/>
        <v/>
      </c>
      <c r="J59" s="17" t="str">
        <f>IF($A59="","",ROUND(I59*N(Items!G58),2))</f>
        <v/>
      </c>
      <c r="K59" s="16" t="str">
        <f>IF($A59="","",N(Items!F58))</f>
        <v/>
      </c>
      <c r="L59" s="22" t="str">
        <f t="shared" si="1"/>
        <v/>
      </c>
      <c r="M59" s="13"/>
      <c r="N59" s="16" t="str">
        <f t="shared" si="2"/>
        <v/>
      </c>
      <c r="O59" s="17" t="str">
        <f>IF(N59="","",ROUND(N59*N(Items!G58),2))</f>
        <v/>
      </c>
    </row>
    <row r="60" spans="1:15" x14ac:dyDescent="0.3">
      <c r="A60" s="20" t="str">
        <f>IF(Items!A59="","",Items!A59)</f>
        <v/>
      </c>
      <c r="B60" s="20" t="str">
        <f>IF($A60="","",Items!C59&amp;"")</f>
        <v/>
      </c>
      <c r="C60" s="16" t="str">
        <f>IF($A60="","",N(Items!E59))</f>
        <v/>
      </c>
      <c r="D60" s="16" t="str">
        <f>IF($A60="","",SUMIFS(Entries!$D:$D,Entries!$B:$B,$A60,Entries!$C:$C,"Purchase"))</f>
        <v/>
      </c>
      <c r="E60" s="16" t="str">
        <f>IF($A60="","",SUMIFS(Entries!$D:$D,Entries!$B:$B,$A60,Entries!$C:$C,"Return to supplier"))</f>
        <v/>
      </c>
      <c r="F60" s="16" t="str">
        <f>IF($A60="","",SUMIFS(Entries!$D:$D,Entries!$B:$B,$A60,Entries!$C:$C,"Issue to kitchen"))</f>
        <v/>
      </c>
      <c r="G60" s="16" t="str">
        <f>IF($A60="","",SUMIFS(Entries!$D:$D,Entries!$B:$B,$A60,Entries!$C:$C,"Wastage"))</f>
        <v/>
      </c>
      <c r="H60" s="16" t="str">
        <f>IF($A60="","",SUMIFS(Entries!$D:$D,Entries!$B:$B,$A60,Entries!$C:$C,"Staff meal"))</f>
        <v/>
      </c>
      <c r="I60" s="21" t="str">
        <f t="shared" si="0"/>
        <v/>
      </c>
      <c r="J60" s="17" t="str">
        <f>IF($A60="","",ROUND(I60*N(Items!G59),2))</f>
        <v/>
      </c>
      <c r="K60" s="16" t="str">
        <f>IF($A60="","",N(Items!F59))</f>
        <v/>
      </c>
      <c r="L60" s="22" t="str">
        <f t="shared" si="1"/>
        <v/>
      </c>
      <c r="M60" s="13"/>
      <c r="N60" s="16" t="str">
        <f t="shared" si="2"/>
        <v/>
      </c>
      <c r="O60" s="17" t="str">
        <f>IF(N60="","",ROUND(N60*N(Items!G59),2))</f>
        <v/>
      </c>
    </row>
    <row r="61" spans="1:15" x14ac:dyDescent="0.3">
      <c r="A61" s="20" t="str">
        <f>IF(Items!A60="","",Items!A60)</f>
        <v/>
      </c>
      <c r="B61" s="20" t="str">
        <f>IF($A61="","",Items!C60&amp;"")</f>
        <v/>
      </c>
      <c r="C61" s="16" t="str">
        <f>IF($A61="","",N(Items!E60))</f>
        <v/>
      </c>
      <c r="D61" s="16" t="str">
        <f>IF($A61="","",SUMIFS(Entries!$D:$D,Entries!$B:$B,$A61,Entries!$C:$C,"Purchase"))</f>
        <v/>
      </c>
      <c r="E61" s="16" t="str">
        <f>IF($A61="","",SUMIFS(Entries!$D:$D,Entries!$B:$B,$A61,Entries!$C:$C,"Return to supplier"))</f>
        <v/>
      </c>
      <c r="F61" s="16" t="str">
        <f>IF($A61="","",SUMIFS(Entries!$D:$D,Entries!$B:$B,$A61,Entries!$C:$C,"Issue to kitchen"))</f>
        <v/>
      </c>
      <c r="G61" s="16" t="str">
        <f>IF($A61="","",SUMIFS(Entries!$D:$D,Entries!$B:$B,$A61,Entries!$C:$C,"Wastage"))</f>
        <v/>
      </c>
      <c r="H61" s="16" t="str">
        <f>IF($A61="","",SUMIFS(Entries!$D:$D,Entries!$B:$B,$A61,Entries!$C:$C,"Staff meal"))</f>
        <v/>
      </c>
      <c r="I61" s="21" t="str">
        <f t="shared" si="0"/>
        <v/>
      </c>
      <c r="J61" s="17" t="str">
        <f>IF($A61="","",ROUND(I61*N(Items!G60),2))</f>
        <v/>
      </c>
      <c r="K61" s="16" t="str">
        <f>IF($A61="","",N(Items!F60))</f>
        <v/>
      </c>
      <c r="L61" s="22" t="str">
        <f t="shared" si="1"/>
        <v/>
      </c>
      <c r="M61" s="13"/>
      <c r="N61" s="16" t="str">
        <f t="shared" si="2"/>
        <v/>
      </c>
      <c r="O61" s="17" t="str">
        <f>IF(N61="","",ROUND(N61*N(Items!G60),2))</f>
        <v/>
      </c>
    </row>
    <row r="62" spans="1:15" x14ac:dyDescent="0.3">
      <c r="A62" s="20" t="str">
        <f>IF(Items!A61="","",Items!A61)</f>
        <v/>
      </c>
      <c r="B62" s="20" t="str">
        <f>IF($A62="","",Items!C61&amp;"")</f>
        <v/>
      </c>
      <c r="C62" s="16" t="str">
        <f>IF($A62="","",N(Items!E61))</f>
        <v/>
      </c>
      <c r="D62" s="16" t="str">
        <f>IF($A62="","",SUMIFS(Entries!$D:$D,Entries!$B:$B,$A62,Entries!$C:$C,"Purchase"))</f>
        <v/>
      </c>
      <c r="E62" s="16" t="str">
        <f>IF($A62="","",SUMIFS(Entries!$D:$D,Entries!$B:$B,$A62,Entries!$C:$C,"Return to supplier"))</f>
        <v/>
      </c>
      <c r="F62" s="16" t="str">
        <f>IF($A62="","",SUMIFS(Entries!$D:$D,Entries!$B:$B,$A62,Entries!$C:$C,"Issue to kitchen"))</f>
        <v/>
      </c>
      <c r="G62" s="16" t="str">
        <f>IF($A62="","",SUMIFS(Entries!$D:$D,Entries!$B:$B,$A62,Entries!$C:$C,"Wastage"))</f>
        <v/>
      </c>
      <c r="H62" s="16" t="str">
        <f>IF($A62="","",SUMIFS(Entries!$D:$D,Entries!$B:$B,$A62,Entries!$C:$C,"Staff meal"))</f>
        <v/>
      </c>
      <c r="I62" s="21" t="str">
        <f t="shared" si="0"/>
        <v/>
      </c>
      <c r="J62" s="17" t="str">
        <f>IF($A62="","",ROUND(I62*N(Items!G61),2))</f>
        <v/>
      </c>
      <c r="K62" s="16" t="str">
        <f>IF($A62="","",N(Items!F61))</f>
        <v/>
      </c>
      <c r="L62" s="22" t="str">
        <f t="shared" si="1"/>
        <v/>
      </c>
      <c r="M62" s="13"/>
      <c r="N62" s="16" t="str">
        <f t="shared" si="2"/>
        <v/>
      </c>
      <c r="O62" s="17" t="str">
        <f>IF(N62="","",ROUND(N62*N(Items!G61),2))</f>
        <v/>
      </c>
    </row>
    <row r="63" spans="1:15" x14ac:dyDescent="0.3">
      <c r="A63" s="20" t="str">
        <f>IF(Items!A62="","",Items!A62)</f>
        <v/>
      </c>
      <c r="B63" s="20" t="str">
        <f>IF($A63="","",Items!C62&amp;"")</f>
        <v/>
      </c>
      <c r="C63" s="16" t="str">
        <f>IF($A63="","",N(Items!E62))</f>
        <v/>
      </c>
      <c r="D63" s="16" t="str">
        <f>IF($A63="","",SUMIFS(Entries!$D:$D,Entries!$B:$B,$A63,Entries!$C:$C,"Purchase"))</f>
        <v/>
      </c>
      <c r="E63" s="16" t="str">
        <f>IF($A63="","",SUMIFS(Entries!$D:$D,Entries!$B:$B,$A63,Entries!$C:$C,"Return to supplier"))</f>
        <v/>
      </c>
      <c r="F63" s="16" t="str">
        <f>IF($A63="","",SUMIFS(Entries!$D:$D,Entries!$B:$B,$A63,Entries!$C:$C,"Issue to kitchen"))</f>
        <v/>
      </c>
      <c r="G63" s="16" t="str">
        <f>IF($A63="","",SUMIFS(Entries!$D:$D,Entries!$B:$B,$A63,Entries!$C:$C,"Wastage"))</f>
        <v/>
      </c>
      <c r="H63" s="16" t="str">
        <f>IF($A63="","",SUMIFS(Entries!$D:$D,Entries!$B:$B,$A63,Entries!$C:$C,"Staff meal"))</f>
        <v/>
      </c>
      <c r="I63" s="21" t="str">
        <f t="shared" si="0"/>
        <v/>
      </c>
      <c r="J63" s="17" t="str">
        <f>IF($A63="","",ROUND(I63*N(Items!G62),2))</f>
        <v/>
      </c>
      <c r="K63" s="16" t="str">
        <f>IF($A63="","",N(Items!F62))</f>
        <v/>
      </c>
      <c r="L63" s="22" t="str">
        <f t="shared" si="1"/>
        <v/>
      </c>
      <c r="M63" s="13"/>
      <c r="N63" s="16" t="str">
        <f t="shared" si="2"/>
        <v/>
      </c>
      <c r="O63" s="17" t="str">
        <f>IF(N63="","",ROUND(N63*N(Items!G62),2))</f>
        <v/>
      </c>
    </row>
    <row r="64" spans="1:15" x14ac:dyDescent="0.3">
      <c r="A64" s="20" t="str">
        <f>IF(Items!A63="","",Items!A63)</f>
        <v/>
      </c>
      <c r="B64" s="20" t="str">
        <f>IF($A64="","",Items!C63&amp;"")</f>
        <v/>
      </c>
      <c r="C64" s="16" t="str">
        <f>IF($A64="","",N(Items!E63))</f>
        <v/>
      </c>
      <c r="D64" s="16" t="str">
        <f>IF($A64="","",SUMIFS(Entries!$D:$D,Entries!$B:$B,$A64,Entries!$C:$C,"Purchase"))</f>
        <v/>
      </c>
      <c r="E64" s="16" t="str">
        <f>IF($A64="","",SUMIFS(Entries!$D:$D,Entries!$B:$B,$A64,Entries!$C:$C,"Return to supplier"))</f>
        <v/>
      </c>
      <c r="F64" s="16" t="str">
        <f>IF($A64="","",SUMIFS(Entries!$D:$D,Entries!$B:$B,$A64,Entries!$C:$C,"Issue to kitchen"))</f>
        <v/>
      </c>
      <c r="G64" s="16" t="str">
        <f>IF($A64="","",SUMIFS(Entries!$D:$D,Entries!$B:$B,$A64,Entries!$C:$C,"Wastage"))</f>
        <v/>
      </c>
      <c r="H64" s="16" t="str">
        <f>IF($A64="","",SUMIFS(Entries!$D:$D,Entries!$B:$B,$A64,Entries!$C:$C,"Staff meal"))</f>
        <v/>
      </c>
      <c r="I64" s="21" t="str">
        <f t="shared" si="0"/>
        <v/>
      </c>
      <c r="J64" s="17" t="str">
        <f>IF($A64="","",ROUND(I64*N(Items!G63),2))</f>
        <v/>
      </c>
      <c r="K64" s="16" t="str">
        <f>IF($A64="","",N(Items!F63))</f>
        <v/>
      </c>
      <c r="L64" s="22" t="str">
        <f t="shared" si="1"/>
        <v/>
      </c>
      <c r="M64" s="13"/>
      <c r="N64" s="16" t="str">
        <f t="shared" si="2"/>
        <v/>
      </c>
      <c r="O64" s="17" t="str">
        <f>IF(N64="","",ROUND(N64*N(Items!G63),2))</f>
        <v/>
      </c>
    </row>
    <row r="65" spans="1:15" x14ac:dyDescent="0.3">
      <c r="A65" s="20" t="str">
        <f>IF(Items!A64="","",Items!A64)</f>
        <v/>
      </c>
      <c r="B65" s="20" t="str">
        <f>IF($A65="","",Items!C64&amp;"")</f>
        <v/>
      </c>
      <c r="C65" s="16" t="str">
        <f>IF($A65="","",N(Items!E64))</f>
        <v/>
      </c>
      <c r="D65" s="16" t="str">
        <f>IF($A65="","",SUMIFS(Entries!$D:$D,Entries!$B:$B,$A65,Entries!$C:$C,"Purchase"))</f>
        <v/>
      </c>
      <c r="E65" s="16" t="str">
        <f>IF($A65="","",SUMIFS(Entries!$D:$D,Entries!$B:$B,$A65,Entries!$C:$C,"Return to supplier"))</f>
        <v/>
      </c>
      <c r="F65" s="16" t="str">
        <f>IF($A65="","",SUMIFS(Entries!$D:$D,Entries!$B:$B,$A65,Entries!$C:$C,"Issue to kitchen"))</f>
        <v/>
      </c>
      <c r="G65" s="16" t="str">
        <f>IF($A65="","",SUMIFS(Entries!$D:$D,Entries!$B:$B,$A65,Entries!$C:$C,"Wastage"))</f>
        <v/>
      </c>
      <c r="H65" s="16" t="str">
        <f>IF($A65="","",SUMIFS(Entries!$D:$D,Entries!$B:$B,$A65,Entries!$C:$C,"Staff meal"))</f>
        <v/>
      </c>
      <c r="I65" s="21" t="str">
        <f t="shared" si="0"/>
        <v/>
      </c>
      <c r="J65" s="17" t="str">
        <f>IF($A65="","",ROUND(I65*N(Items!G64),2))</f>
        <v/>
      </c>
      <c r="K65" s="16" t="str">
        <f>IF($A65="","",N(Items!F64))</f>
        <v/>
      </c>
      <c r="L65" s="22" t="str">
        <f t="shared" si="1"/>
        <v/>
      </c>
      <c r="M65" s="13"/>
      <c r="N65" s="16" t="str">
        <f t="shared" si="2"/>
        <v/>
      </c>
      <c r="O65" s="17" t="str">
        <f>IF(N65="","",ROUND(N65*N(Items!G64),2))</f>
        <v/>
      </c>
    </row>
    <row r="66" spans="1:15" x14ac:dyDescent="0.3">
      <c r="A66" s="20" t="str">
        <f>IF(Items!A65="","",Items!A65)</f>
        <v/>
      </c>
      <c r="B66" s="20" t="str">
        <f>IF($A66="","",Items!C65&amp;"")</f>
        <v/>
      </c>
      <c r="C66" s="16" t="str">
        <f>IF($A66="","",N(Items!E65))</f>
        <v/>
      </c>
      <c r="D66" s="16" t="str">
        <f>IF($A66="","",SUMIFS(Entries!$D:$D,Entries!$B:$B,$A66,Entries!$C:$C,"Purchase"))</f>
        <v/>
      </c>
      <c r="E66" s="16" t="str">
        <f>IF($A66="","",SUMIFS(Entries!$D:$D,Entries!$B:$B,$A66,Entries!$C:$C,"Return to supplier"))</f>
        <v/>
      </c>
      <c r="F66" s="16" t="str">
        <f>IF($A66="","",SUMIFS(Entries!$D:$D,Entries!$B:$B,$A66,Entries!$C:$C,"Issue to kitchen"))</f>
        <v/>
      </c>
      <c r="G66" s="16" t="str">
        <f>IF($A66="","",SUMIFS(Entries!$D:$D,Entries!$B:$B,$A66,Entries!$C:$C,"Wastage"))</f>
        <v/>
      </c>
      <c r="H66" s="16" t="str">
        <f>IF($A66="","",SUMIFS(Entries!$D:$D,Entries!$B:$B,$A66,Entries!$C:$C,"Staff meal"))</f>
        <v/>
      </c>
      <c r="I66" s="21" t="str">
        <f t="shared" si="0"/>
        <v/>
      </c>
      <c r="J66" s="17" t="str">
        <f>IF($A66="","",ROUND(I66*N(Items!G65),2))</f>
        <v/>
      </c>
      <c r="K66" s="16" t="str">
        <f>IF($A66="","",N(Items!F65))</f>
        <v/>
      </c>
      <c r="L66" s="22" t="str">
        <f t="shared" si="1"/>
        <v/>
      </c>
      <c r="M66" s="13"/>
      <c r="N66" s="16" t="str">
        <f t="shared" si="2"/>
        <v/>
      </c>
      <c r="O66" s="17" t="str">
        <f>IF(N66="","",ROUND(N66*N(Items!G65),2))</f>
        <v/>
      </c>
    </row>
    <row r="67" spans="1:15" x14ac:dyDescent="0.3">
      <c r="A67" s="20" t="str">
        <f>IF(Items!A66="","",Items!A66)</f>
        <v/>
      </c>
      <c r="B67" s="20" t="str">
        <f>IF($A67="","",Items!C66&amp;"")</f>
        <v/>
      </c>
      <c r="C67" s="16" t="str">
        <f>IF($A67="","",N(Items!E66))</f>
        <v/>
      </c>
      <c r="D67" s="16" t="str">
        <f>IF($A67="","",SUMIFS(Entries!$D:$D,Entries!$B:$B,$A67,Entries!$C:$C,"Purchase"))</f>
        <v/>
      </c>
      <c r="E67" s="16" t="str">
        <f>IF($A67="","",SUMIFS(Entries!$D:$D,Entries!$B:$B,$A67,Entries!$C:$C,"Return to supplier"))</f>
        <v/>
      </c>
      <c r="F67" s="16" t="str">
        <f>IF($A67="","",SUMIFS(Entries!$D:$D,Entries!$B:$B,$A67,Entries!$C:$C,"Issue to kitchen"))</f>
        <v/>
      </c>
      <c r="G67" s="16" t="str">
        <f>IF($A67="","",SUMIFS(Entries!$D:$D,Entries!$B:$B,$A67,Entries!$C:$C,"Wastage"))</f>
        <v/>
      </c>
      <c r="H67" s="16" t="str">
        <f>IF($A67="","",SUMIFS(Entries!$D:$D,Entries!$B:$B,$A67,Entries!$C:$C,"Staff meal"))</f>
        <v/>
      </c>
      <c r="I67" s="21" t="str">
        <f t="shared" si="0"/>
        <v/>
      </c>
      <c r="J67" s="17" t="str">
        <f>IF($A67="","",ROUND(I67*N(Items!G66),2))</f>
        <v/>
      </c>
      <c r="K67" s="16" t="str">
        <f>IF($A67="","",N(Items!F66))</f>
        <v/>
      </c>
      <c r="L67" s="22" t="str">
        <f t="shared" si="1"/>
        <v/>
      </c>
      <c r="M67" s="13"/>
      <c r="N67" s="16" t="str">
        <f t="shared" si="2"/>
        <v/>
      </c>
      <c r="O67" s="17" t="str">
        <f>IF(N67="","",ROUND(N67*N(Items!G66),2))</f>
        <v/>
      </c>
    </row>
    <row r="68" spans="1:15" x14ac:dyDescent="0.3">
      <c r="A68" s="20" t="str">
        <f>IF(Items!A67="","",Items!A67)</f>
        <v/>
      </c>
      <c r="B68" s="20" t="str">
        <f>IF($A68="","",Items!C67&amp;"")</f>
        <v/>
      </c>
      <c r="C68" s="16" t="str">
        <f>IF($A68="","",N(Items!E67))</f>
        <v/>
      </c>
      <c r="D68" s="16" t="str">
        <f>IF($A68="","",SUMIFS(Entries!$D:$D,Entries!$B:$B,$A68,Entries!$C:$C,"Purchase"))</f>
        <v/>
      </c>
      <c r="E68" s="16" t="str">
        <f>IF($A68="","",SUMIFS(Entries!$D:$D,Entries!$B:$B,$A68,Entries!$C:$C,"Return to supplier"))</f>
        <v/>
      </c>
      <c r="F68" s="16" t="str">
        <f>IF($A68="","",SUMIFS(Entries!$D:$D,Entries!$B:$B,$A68,Entries!$C:$C,"Issue to kitchen"))</f>
        <v/>
      </c>
      <c r="G68" s="16" t="str">
        <f>IF($A68="","",SUMIFS(Entries!$D:$D,Entries!$B:$B,$A68,Entries!$C:$C,"Wastage"))</f>
        <v/>
      </c>
      <c r="H68" s="16" t="str">
        <f>IF($A68="","",SUMIFS(Entries!$D:$D,Entries!$B:$B,$A68,Entries!$C:$C,"Staff meal"))</f>
        <v/>
      </c>
      <c r="I68" s="21" t="str">
        <f t="shared" si="0"/>
        <v/>
      </c>
      <c r="J68" s="17" t="str">
        <f>IF($A68="","",ROUND(I68*N(Items!G67),2))</f>
        <v/>
      </c>
      <c r="K68" s="16" t="str">
        <f>IF($A68="","",N(Items!F67))</f>
        <v/>
      </c>
      <c r="L68" s="22" t="str">
        <f t="shared" si="1"/>
        <v/>
      </c>
      <c r="M68" s="13"/>
      <c r="N68" s="16" t="str">
        <f t="shared" si="2"/>
        <v/>
      </c>
      <c r="O68" s="17" t="str">
        <f>IF(N68="","",ROUND(N68*N(Items!G67),2))</f>
        <v/>
      </c>
    </row>
    <row r="69" spans="1:15" x14ac:dyDescent="0.3">
      <c r="A69" s="20" t="str">
        <f>IF(Items!A68="","",Items!A68)</f>
        <v/>
      </c>
      <c r="B69" s="20" t="str">
        <f>IF($A69="","",Items!C68&amp;"")</f>
        <v/>
      </c>
      <c r="C69" s="16" t="str">
        <f>IF($A69="","",N(Items!E68))</f>
        <v/>
      </c>
      <c r="D69" s="16" t="str">
        <f>IF($A69="","",SUMIFS(Entries!$D:$D,Entries!$B:$B,$A69,Entries!$C:$C,"Purchase"))</f>
        <v/>
      </c>
      <c r="E69" s="16" t="str">
        <f>IF($A69="","",SUMIFS(Entries!$D:$D,Entries!$B:$B,$A69,Entries!$C:$C,"Return to supplier"))</f>
        <v/>
      </c>
      <c r="F69" s="16" t="str">
        <f>IF($A69="","",SUMIFS(Entries!$D:$D,Entries!$B:$B,$A69,Entries!$C:$C,"Issue to kitchen"))</f>
        <v/>
      </c>
      <c r="G69" s="16" t="str">
        <f>IF($A69="","",SUMIFS(Entries!$D:$D,Entries!$B:$B,$A69,Entries!$C:$C,"Wastage"))</f>
        <v/>
      </c>
      <c r="H69" s="16" t="str">
        <f>IF($A69="","",SUMIFS(Entries!$D:$D,Entries!$B:$B,$A69,Entries!$C:$C,"Staff meal"))</f>
        <v/>
      </c>
      <c r="I69" s="21" t="str">
        <f t="shared" ref="I69:I132" si="3">IF($A69="","",C69+D69-E69-F69-G69-H69)</f>
        <v/>
      </c>
      <c r="J69" s="17" t="str">
        <f>IF($A69="","",ROUND(I69*N(Items!G68),2))</f>
        <v/>
      </c>
      <c r="K69" s="16" t="str">
        <f>IF($A69="","",N(Items!F68))</f>
        <v/>
      </c>
      <c r="L69" s="22" t="str">
        <f t="shared" ref="L69:L132" si="4">IF($A69="","",IF(I69&lt;=K69,"Order now","OK"))</f>
        <v/>
      </c>
      <c r="M69" s="13"/>
      <c r="N69" s="16" t="str">
        <f t="shared" ref="N69:N132" si="5">IF(OR($A69="",M69=""),"",M69-I69)</f>
        <v/>
      </c>
      <c r="O69" s="17" t="str">
        <f>IF(N69="","",ROUND(N69*N(Items!G68),2))</f>
        <v/>
      </c>
    </row>
    <row r="70" spans="1:15" x14ac:dyDescent="0.3">
      <c r="A70" s="20" t="str">
        <f>IF(Items!A69="","",Items!A69)</f>
        <v/>
      </c>
      <c r="B70" s="20" t="str">
        <f>IF($A70="","",Items!C69&amp;"")</f>
        <v/>
      </c>
      <c r="C70" s="16" t="str">
        <f>IF($A70="","",N(Items!E69))</f>
        <v/>
      </c>
      <c r="D70" s="16" t="str">
        <f>IF($A70="","",SUMIFS(Entries!$D:$D,Entries!$B:$B,$A70,Entries!$C:$C,"Purchase"))</f>
        <v/>
      </c>
      <c r="E70" s="16" t="str">
        <f>IF($A70="","",SUMIFS(Entries!$D:$D,Entries!$B:$B,$A70,Entries!$C:$C,"Return to supplier"))</f>
        <v/>
      </c>
      <c r="F70" s="16" t="str">
        <f>IF($A70="","",SUMIFS(Entries!$D:$D,Entries!$B:$B,$A70,Entries!$C:$C,"Issue to kitchen"))</f>
        <v/>
      </c>
      <c r="G70" s="16" t="str">
        <f>IF($A70="","",SUMIFS(Entries!$D:$D,Entries!$B:$B,$A70,Entries!$C:$C,"Wastage"))</f>
        <v/>
      </c>
      <c r="H70" s="16" t="str">
        <f>IF($A70="","",SUMIFS(Entries!$D:$D,Entries!$B:$B,$A70,Entries!$C:$C,"Staff meal"))</f>
        <v/>
      </c>
      <c r="I70" s="21" t="str">
        <f t="shared" si="3"/>
        <v/>
      </c>
      <c r="J70" s="17" t="str">
        <f>IF($A70="","",ROUND(I70*N(Items!G69),2))</f>
        <v/>
      </c>
      <c r="K70" s="16" t="str">
        <f>IF($A70="","",N(Items!F69))</f>
        <v/>
      </c>
      <c r="L70" s="22" t="str">
        <f t="shared" si="4"/>
        <v/>
      </c>
      <c r="M70" s="13"/>
      <c r="N70" s="16" t="str">
        <f t="shared" si="5"/>
        <v/>
      </c>
      <c r="O70" s="17" t="str">
        <f>IF(N70="","",ROUND(N70*N(Items!G69),2))</f>
        <v/>
      </c>
    </row>
    <row r="71" spans="1:15" x14ac:dyDescent="0.3">
      <c r="A71" s="20" t="str">
        <f>IF(Items!A70="","",Items!A70)</f>
        <v/>
      </c>
      <c r="B71" s="20" t="str">
        <f>IF($A71="","",Items!C70&amp;"")</f>
        <v/>
      </c>
      <c r="C71" s="16" t="str">
        <f>IF($A71="","",N(Items!E70))</f>
        <v/>
      </c>
      <c r="D71" s="16" t="str">
        <f>IF($A71="","",SUMIFS(Entries!$D:$D,Entries!$B:$B,$A71,Entries!$C:$C,"Purchase"))</f>
        <v/>
      </c>
      <c r="E71" s="16" t="str">
        <f>IF($A71="","",SUMIFS(Entries!$D:$D,Entries!$B:$B,$A71,Entries!$C:$C,"Return to supplier"))</f>
        <v/>
      </c>
      <c r="F71" s="16" t="str">
        <f>IF($A71="","",SUMIFS(Entries!$D:$D,Entries!$B:$B,$A71,Entries!$C:$C,"Issue to kitchen"))</f>
        <v/>
      </c>
      <c r="G71" s="16" t="str">
        <f>IF($A71="","",SUMIFS(Entries!$D:$D,Entries!$B:$B,$A71,Entries!$C:$C,"Wastage"))</f>
        <v/>
      </c>
      <c r="H71" s="16" t="str">
        <f>IF($A71="","",SUMIFS(Entries!$D:$D,Entries!$B:$B,$A71,Entries!$C:$C,"Staff meal"))</f>
        <v/>
      </c>
      <c r="I71" s="21" t="str">
        <f t="shared" si="3"/>
        <v/>
      </c>
      <c r="J71" s="17" t="str">
        <f>IF($A71="","",ROUND(I71*N(Items!G70),2))</f>
        <v/>
      </c>
      <c r="K71" s="16" t="str">
        <f>IF($A71="","",N(Items!F70))</f>
        <v/>
      </c>
      <c r="L71" s="22" t="str">
        <f t="shared" si="4"/>
        <v/>
      </c>
      <c r="M71" s="13"/>
      <c r="N71" s="16" t="str">
        <f t="shared" si="5"/>
        <v/>
      </c>
      <c r="O71" s="17" t="str">
        <f>IF(N71="","",ROUND(N71*N(Items!G70),2))</f>
        <v/>
      </c>
    </row>
    <row r="72" spans="1:15" x14ac:dyDescent="0.3">
      <c r="A72" s="20" t="str">
        <f>IF(Items!A71="","",Items!A71)</f>
        <v/>
      </c>
      <c r="B72" s="20" t="str">
        <f>IF($A72="","",Items!C71&amp;"")</f>
        <v/>
      </c>
      <c r="C72" s="16" t="str">
        <f>IF($A72="","",N(Items!E71))</f>
        <v/>
      </c>
      <c r="D72" s="16" t="str">
        <f>IF($A72="","",SUMIFS(Entries!$D:$D,Entries!$B:$B,$A72,Entries!$C:$C,"Purchase"))</f>
        <v/>
      </c>
      <c r="E72" s="16" t="str">
        <f>IF($A72="","",SUMIFS(Entries!$D:$D,Entries!$B:$B,$A72,Entries!$C:$C,"Return to supplier"))</f>
        <v/>
      </c>
      <c r="F72" s="16" t="str">
        <f>IF($A72="","",SUMIFS(Entries!$D:$D,Entries!$B:$B,$A72,Entries!$C:$C,"Issue to kitchen"))</f>
        <v/>
      </c>
      <c r="G72" s="16" t="str">
        <f>IF($A72="","",SUMIFS(Entries!$D:$D,Entries!$B:$B,$A72,Entries!$C:$C,"Wastage"))</f>
        <v/>
      </c>
      <c r="H72" s="16" t="str">
        <f>IF($A72="","",SUMIFS(Entries!$D:$D,Entries!$B:$B,$A72,Entries!$C:$C,"Staff meal"))</f>
        <v/>
      </c>
      <c r="I72" s="21" t="str">
        <f t="shared" si="3"/>
        <v/>
      </c>
      <c r="J72" s="17" t="str">
        <f>IF($A72="","",ROUND(I72*N(Items!G71),2))</f>
        <v/>
      </c>
      <c r="K72" s="16" t="str">
        <f>IF($A72="","",N(Items!F71))</f>
        <v/>
      </c>
      <c r="L72" s="22" t="str">
        <f t="shared" si="4"/>
        <v/>
      </c>
      <c r="M72" s="13"/>
      <c r="N72" s="16" t="str">
        <f t="shared" si="5"/>
        <v/>
      </c>
      <c r="O72" s="17" t="str">
        <f>IF(N72="","",ROUND(N72*N(Items!G71),2))</f>
        <v/>
      </c>
    </row>
    <row r="73" spans="1:15" x14ac:dyDescent="0.3">
      <c r="A73" s="20" t="str">
        <f>IF(Items!A72="","",Items!A72)</f>
        <v/>
      </c>
      <c r="B73" s="20" t="str">
        <f>IF($A73="","",Items!C72&amp;"")</f>
        <v/>
      </c>
      <c r="C73" s="16" t="str">
        <f>IF($A73="","",N(Items!E72))</f>
        <v/>
      </c>
      <c r="D73" s="16" t="str">
        <f>IF($A73="","",SUMIFS(Entries!$D:$D,Entries!$B:$B,$A73,Entries!$C:$C,"Purchase"))</f>
        <v/>
      </c>
      <c r="E73" s="16" t="str">
        <f>IF($A73="","",SUMIFS(Entries!$D:$D,Entries!$B:$B,$A73,Entries!$C:$C,"Return to supplier"))</f>
        <v/>
      </c>
      <c r="F73" s="16" t="str">
        <f>IF($A73="","",SUMIFS(Entries!$D:$D,Entries!$B:$B,$A73,Entries!$C:$C,"Issue to kitchen"))</f>
        <v/>
      </c>
      <c r="G73" s="16" t="str">
        <f>IF($A73="","",SUMIFS(Entries!$D:$D,Entries!$B:$B,$A73,Entries!$C:$C,"Wastage"))</f>
        <v/>
      </c>
      <c r="H73" s="16" t="str">
        <f>IF($A73="","",SUMIFS(Entries!$D:$D,Entries!$B:$B,$A73,Entries!$C:$C,"Staff meal"))</f>
        <v/>
      </c>
      <c r="I73" s="21" t="str">
        <f t="shared" si="3"/>
        <v/>
      </c>
      <c r="J73" s="17" t="str">
        <f>IF($A73="","",ROUND(I73*N(Items!G72),2))</f>
        <v/>
      </c>
      <c r="K73" s="16" t="str">
        <f>IF($A73="","",N(Items!F72))</f>
        <v/>
      </c>
      <c r="L73" s="22" t="str">
        <f t="shared" si="4"/>
        <v/>
      </c>
      <c r="M73" s="13"/>
      <c r="N73" s="16" t="str">
        <f t="shared" si="5"/>
        <v/>
      </c>
      <c r="O73" s="17" t="str">
        <f>IF(N73="","",ROUND(N73*N(Items!G72),2))</f>
        <v/>
      </c>
    </row>
    <row r="74" spans="1:15" x14ac:dyDescent="0.3">
      <c r="A74" s="20" t="str">
        <f>IF(Items!A73="","",Items!A73)</f>
        <v/>
      </c>
      <c r="B74" s="20" t="str">
        <f>IF($A74="","",Items!C73&amp;"")</f>
        <v/>
      </c>
      <c r="C74" s="16" t="str">
        <f>IF($A74="","",N(Items!E73))</f>
        <v/>
      </c>
      <c r="D74" s="16" t="str">
        <f>IF($A74="","",SUMIFS(Entries!$D:$D,Entries!$B:$B,$A74,Entries!$C:$C,"Purchase"))</f>
        <v/>
      </c>
      <c r="E74" s="16" t="str">
        <f>IF($A74="","",SUMIFS(Entries!$D:$D,Entries!$B:$B,$A74,Entries!$C:$C,"Return to supplier"))</f>
        <v/>
      </c>
      <c r="F74" s="16" t="str">
        <f>IF($A74="","",SUMIFS(Entries!$D:$D,Entries!$B:$B,$A74,Entries!$C:$C,"Issue to kitchen"))</f>
        <v/>
      </c>
      <c r="G74" s="16" t="str">
        <f>IF($A74="","",SUMIFS(Entries!$D:$D,Entries!$B:$B,$A74,Entries!$C:$C,"Wastage"))</f>
        <v/>
      </c>
      <c r="H74" s="16" t="str">
        <f>IF($A74="","",SUMIFS(Entries!$D:$D,Entries!$B:$B,$A74,Entries!$C:$C,"Staff meal"))</f>
        <v/>
      </c>
      <c r="I74" s="21" t="str">
        <f t="shared" si="3"/>
        <v/>
      </c>
      <c r="J74" s="17" t="str">
        <f>IF($A74="","",ROUND(I74*N(Items!G73),2))</f>
        <v/>
      </c>
      <c r="K74" s="16" t="str">
        <f>IF($A74="","",N(Items!F73))</f>
        <v/>
      </c>
      <c r="L74" s="22" t="str">
        <f t="shared" si="4"/>
        <v/>
      </c>
      <c r="M74" s="13"/>
      <c r="N74" s="16" t="str">
        <f t="shared" si="5"/>
        <v/>
      </c>
      <c r="O74" s="17" t="str">
        <f>IF(N74="","",ROUND(N74*N(Items!G73),2))</f>
        <v/>
      </c>
    </row>
    <row r="75" spans="1:15" x14ac:dyDescent="0.3">
      <c r="A75" s="20" t="str">
        <f>IF(Items!A74="","",Items!A74)</f>
        <v/>
      </c>
      <c r="B75" s="20" t="str">
        <f>IF($A75="","",Items!C74&amp;"")</f>
        <v/>
      </c>
      <c r="C75" s="16" t="str">
        <f>IF($A75="","",N(Items!E74))</f>
        <v/>
      </c>
      <c r="D75" s="16" t="str">
        <f>IF($A75="","",SUMIFS(Entries!$D:$D,Entries!$B:$B,$A75,Entries!$C:$C,"Purchase"))</f>
        <v/>
      </c>
      <c r="E75" s="16" t="str">
        <f>IF($A75="","",SUMIFS(Entries!$D:$D,Entries!$B:$B,$A75,Entries!$C:$C,"Return to supplier"))</f>
        <v/>
      </c>
      <c r="F75" s="16" t="str">
        <f>IF($A75="","",SUMIFS(Entries!$D:$D,Entries!$B:$B,$A75,Entries!$C:$C,"Issue to kitchen"))</f>
        <v/>
      </c>
      <c r="G75" s="16" t="str">
        <f>IF($A75="","",SUMIFS(Entries!$D:$D,Entries!$B:$B,$A75,Entries!$C:$C,"Wastage"))</f>
        <v/>
      </c>
      <c r="H75" s="16" t="str">
        <f>IF($A75="","",SUMIFS(Entries!$D:$D,Entries!$B:$B,$A75,Entries!$C:$C,"Staff meal"))</f>
        <v/>
      </c>
      <c r="I75" s="21" t="str">
        <f t="shared" si="3"/>
        <v/>
      </c>
      <c r="J75" s="17" t="str">
        <f>IF($A75="","",ROUND(I75*N(Items!G74),2))</f>
        <v/>
      </c>
      <c r="K75" s="16" t="str">
        <f>IF($A75="","",N(Items!F74))</f>
        <v/>
      </c>
      <c r="L75" s="22" t="str">
        <f t="shared" si="4"/>
        <v/>
      </c>
      <c r="M75" s="13"/>
      <c r="N75" s="16" t="str">
        <f t="shared" si="5"/>
        <v/>
      </c>
      <c r="O75" s="17" t="str">
        <f>IF(N75="","",ROUND(N75*N(Items!G74),2))</f>
        <v/>
      </c>
    </row>
    <row r="76" spans="1:15" x14ac:dyDescent="0.3">
      <c r="A76" s="20" t="str">
        <f>IF(Items!A75="","",Items!A75)</f>
        <v/>
      </c>
      <c r="B76" s="20" t="str">
        <f>IF($A76="","",Items!C75&amp;"")</f>
        <v/>
      </c>
      <c r="C76" s="16" t="str">
        <f>IF($A76="","",N(Items!E75))</f>
        <v/>
      </c>
      <c r="D76" s="16" t="str">
        <f>IF($A76="","",SUMIFS(Entries!$D:$D,Entries!$B:$B,$A76,Entries!$C:$C,"Purchase"))</f>
        <v/>
      </c>
      <c r="E76" s="16" t="str">
        <f>IF($A76="","",SUMIFS(Entries!$D:$D,Entries!$B:$B,$A76,Entries!$C:$C,"Return to supplier"))</f>
        <v/>
      </c>
      <c r="F76" s="16" t="str">
        <f>IF($A76="","",SUMIFS(Entries!$D:$D,Entries!$B:$B,$A76,Entries!$C:$C,"Issue to kitchen"))</f>
        <v/>
      </c>
      <c r="G76" s="16" t="str">
        <f>IF($A76="","",SUMIFS(Entries!$D:$D,Entries!$B:$B,$A76,Entries!$C:$C,"Wastage"))</f>
        <v/>
      </c>
      <c r="H76" s="16" t="str">
        <f>IF($A76="","",SUMIFS(Entries!$D:$D,Entries!$B:$B,$A76,Entries!$C:$C,"Staff meal"))</f>
        <v/>
      </c>
      <c r="I76" s="21" t="str">
        <f t="shared" si="3"/>
        <v/>
      </c>
      <c r="J76" s="17" t="str">
        <f>IF($A76="","",ROUND(I76*N(Items!G75),2))</f>
        <v/>
      </c>
      <c r="K76" s="16" t="str">
        <f>IF($A76="","",N(Items!F75))</f>
        <v/>
      </c>
      <c r="L76" s="22" t="str">
        <f t="shared" si="4"/>
        <v/>
      </c>
      <c r="M76" s="13"/>
      <c r="N76" s="16" t="str">
        <f t="shared" si="5"/>
        <v/>
      </c>
      <c r="O76" s="17" t="str">
        <f>IF(N76="","",ROUND(N76*N(Items!G75),2))</f>
        <v/>
      </c>
    </row>
    <row r="77" spans="1:15" x14ac:dyDescent="0.3">
      <c r="A77" s="20" t="str">
        <f>IF(Items!A76="","",Items!A76)</f>
        <v/>
      </c>
      <c r="B77" s="20" t="str">
        <f>IF($A77="","",Items!C76&amp;"")</f>
        <v/>
      </c>
      <c r="C77" s="16" t="str">
        <f>IF($A77="","",N(Items!E76))</f>
        <v/>
      </c>
      <c r="D77" s="16" t="str">
        <f>IF($A77="","",SUMIFS(Entries!$D:$D,Entries!$B:$B,$A77,Entries!$C:$C,"Purchase"))</f>
        <v/>
      </c>
      <c r="E77" s="16" t="str">
        <f>IF($A77="","",SUMIFS(Entries!$D:$D,Entries!$B:$B,$A77,Entries!$C:$C,"Return to supplier"))</f>
        <v/>
      </c>
      <c r="F77" s="16" t="str">
        <f>IF($A77="","",SUMIFS(Entries!$D:$D,Entries!$B:$B,$A77,Entries!$C:$C,"Issue to kitchen"))</f>
        <v/>
      </c>
      <c r="G77" s="16" t="str">
        <f>IF($A77="","",SUMIFS(Entries!$D:$D,Entries!$B:$B,$A77,Entries!$C:$C,"Wastage"))</f>
        <v/>
      </c>
      <c r="H77" s="16" t="str">
        <f>IF($A77="","",SUMIFS(Entries!$D:$D,Entries!$B:$B,$A77,Entries!$C:$C,"Staff meal"))</f>
        <v/>
      </c>
      <c r="I77" s="21" t="str">
        <f t="shared" si="3"/>
        <v/>
      </c>
      <c r="J77" s="17" t="str">
        <f>IF($A77="","",ROUND(I77*N(Items!G76),2))</f>
        <v/>
      </c>
      <c r="K77" s="16" t="str">
        <f>IF($A77="","",N(Items!F76))</f>
        <v/>
      </c>
      <c r="L77" s="22" t="str">
        <f t="shared" si="4"/>
        <v/>
      </c>
      <c r="M77" s="13"/>
      <c r="N77" s="16" t="str">
        <f t="shared" si="5"/>
        <v/>
      </c>
      <c r="O77" s="17" t="str">
        <f>IF(N77="","",ROUND(N77*N(Items!G76),2))</f>
        <v/>
      </c>
    </row>
    <row r="78" spans="1:15" x14ac:dyDescent="0.3">
      <c r="A78" s="20" t="str">
        <f>IF(Items!A77="","",Items!A77)</f>
        <v/>
      </c>
      <c r="B78" s="20" t="str">
        <f>IF($A78="","",Items!C77&amp;"")</f>
        <v/>
      </c>
      <c r="C78" s="16" t="str">
        <f>IF($A78="","",N(Items!E77))</f>
        <v/>
      </c>
      <c r="D78" s="16" t="str">
        <f>IF($A78="","",SUMIFS(Entries!$D:$D,Entries!$B:$B,$A78,Entries!$C:$C,"Purchase"))</f>
        <v/>
      </c>
      <c r="E78" s="16" t="str">
        <f>IF($A78="","",SUMIFS(Entries!$D:$D,Entries!$B:$B,$A78,Entries!$C:$C,"Return to supplier"))</f>
        <v/>
      </c>
      <c r="F78" s="16" t="str">
        <f>IF($A78="","",SUMIFS(Entries!$D:$D,Entries!$B:$B,$A78,Entries!$C:$C,"Issue to kitchen"))</f>
        <v/>
      </c>
      <c r="G78" s="16" t="str">
        <f>IF($A78="","",SUMIFS(Entries!$D:$D,Entries!$B:$B,$A78,Entries!$C:$C,"Wastage"))</f>
        <v/>
      </c>
      <c r="H78" s="16" t="str">
        <f>IF($A78="","",SUMIFS(Entries!$D:$D,Entries!$B:$B,$A78,Entries!$C:$C,"Staff meal"))</f>
        <v/>
      </c>
      <c r="I78" s="21" t="str">
        <f t="shared" si="3"/>
        <v/>
      </c>
      <c r="J78" s="17" t="str">
        <f>IF($A78="","",ROUND(I78*N(Items!G77),2))</f>
        <v/>
      </c>
      <c r="K78" s="16" t="str">
        <f>IF($A78="","",N(Items!F77))</f>
        <v/>
      </c>
      <c r="L78" s="22" t="str">
        <f t="shared" si="4"/>
        <v/>
      </c>
      <c r="M78" s="13"/>
      <c r="N78" s="16" t="str">
        <f t="shared" si="5"/>
        <v/>
      </c>
      <c r="O78" s="17" t="str">
        <f>IF(N78="","",ROUND(N78*N(Items!G77),2))</f>
        <v/>
      </c>
    </row>
    <row r="79" spans="1:15" x14ac:dyDescent="0.3">
      <c r="A79" s="20" t="str">
        <f>IF(Items!A78="","",Items!A78)</f>
        <v/>
      </c>
      <c r="B79" s="20" t="str">
        <f>IF($A79="","",Items!C78&amp;"")</f>
        <v/>
      </c>
      <c r="C79" s="16" t="str">
        <f>IF($A79="","",N(Items!E78))</f>
        <v/>
      </c>
      <c r="D79" s="16" t="str">
        <f>IF($A79="","",SUMIFS(Entries!$D:$D,Entries!$B:$B,$A79,Entries!$C:$C,"Purchase"))</f>
        <v/>
      </c>
      <c r="E79" s="16" t="str">
        <f>IF($A79="","",SUMIFS(Entries!$D:$D,Entries!$B:$B,$A79,Entries!$C:$C,"Return to supplier"))</f>
        <v/>
      </c>
      <c r="F79" s="16" t="str">
        <f>IF($A79="","",SUMIFS(Entries!$D:$D,Entries!$B:$B,$A79,Entries!$C:$C,"Issue to kitchen"))</f>
        <v/>
      </c>
      <c r="G79" s="16" t="str">
        <f>IF($A79="","",SUMIFS(Entries!$D:$D,Entries!$B:$B,$A79,Entries!$C:$C,"Wastage"))</f>
        <v/>
      </c>
      <c r="H79" s="16" t="str">
        <f>IF($A79="","",SUMIFS(Entries!$D:$D,Entries!$B:$B,$A79,Entries!$C:$C,"Staff meal"))</f>
        <v/>
      </c>
      <c r="I79" s="21" t="str">
        <f t="shared" si="3"/>
        <v/>
      </c>
      <c r="J79" s="17" t="str">
        <f>IF($A79="","",ROUND(I79*N(Items!G78),2))</f>
        <v/>
      </c>
      <c r="K79" s="16" t="str">
        <f>IF($A79="","",N(Items!F78))</f>
        <v/>
      </c>
      <c r="L79" s="22" t="str">
        <f t="shared" si="4"/>
        <v/>
      </c>
      <c r="M79" s="13"/>
      <c r="N79" s="16" t="str">
        <f t="shared" si="5"/>
        <v/>
      </c>
      <c r="O79" s="17" t="str">
        <f>IF(N79="","",ROUND(N79*N(Items!G78),2))</f>
        <v/>
      </c>
    </row>
    <row r="80" spans="1:15" x14ac:dyDescent="0.3">
      <c r="A80" s="20" t="str">
        <f>IF(Items!A79="","",Items!A79)</f>
        <v/>
      </c>
      <c r="B80" s="20" t="str">
        <f>IF($A80="","",Items!C79&amp;"")</f>
        <v/>
      </c>
      <c r="C80" s="16" t="str">
        <f>IF($A80="","",N(Items!E79))</f>
        <v/>
      </c>
      <c r="D80" s="16" t="str">
        <f>IF($A80="","",SUMIFS(Entries!$D:$D,Entries!$B:$B,$A80,Entries!$C:$C,"Purchase"))</f>
        <v/>
      </c>
      <c r="E80" s="16" t="str">
        <f>IF($A80="","",SUMIFS(Entries!$D:$D,Entries!$B:$B,$A80,Entries!$C:$C,"Return to supplier"))</f>
        <v/>
      </c>
      <c r="F80" s="16" t="str">
        <f>IF($A80="","",SUMIFS(Entries!$D:$D,Entries!$B:$B,$A80,Entries!$C:$C,"Issue to kitchen"))</f>
        <v/>
      </c>
      <c r="G80" s="16" t="str">
        <f>IF($A80="","",SUMIFS(Entries!$D:$D,Entries!$B:$B,$A80,Entries!$C:$C,"Wastage"))</f>
        <v/>
      </c>
      <c r="H80" s="16" t="str">
        <f>IF($A80="","",SUMIFS(Entries!$D:$D,Entries!$B:$B,$A80,Entries!$C:$C,"Staff meal"))</f>
        <v/>
      </c>
      <c r="I80" s="21" t="str">
        <f t="shared" si="3"/>
        <v/>
      </c>
      <c r="J80" s="17" t="str">
        <f>IF($A80="","",ROUND(I80*N(Items!G79),2))</f>
        <v/>
      </c>
      <c r="K80" s="16" t="str">
        <f>IF($A80="","",N(Items!F79))</f>
        <v/>
      </c>
      <c r="L80" s="22" t="str">
        <f t="shared" si="4"/>
        <v/>
      </c>
      <c r="M80" s="13"/>
      <c r="N80" s="16" t="str">
        <f t="shared" si="5"/>
        <v/>
      </c>
      <c r="O80" s="17" t="str">
        <f>IF(N80="","",ROUND(N80*N(Items!G79),2))</f>
        <v/>
      </c>
    </row>
    <row r="81" spans="1:15" x14ac:dyDescent="0.3">
      <c r="A81" s="20" t="str">
        <f>IF(Items!A80="","",Items!A80)</f>
        <v/>
      </c>
      <c r="B81" s="20" t="str">
        <f>IF($A81="","",Items!C80&amp;"")</f>
        <v/>
      </c>
      <c r="C81" s="16" t="str">
        <f>IF($A81="","",N(Items!E80))</f>
        <v/>
      </c>
      <c r="D81" s="16" t="str">
        <f>IF($A81="","",SUMIFS(Entries!$D:$D,Entries!$B:$B,$A81,Entries!$C:$C,"Purchase"))</f>
        <v/>
      </c>
      <c r="E81" s="16" t="str">
        <f>IF($A81="","",SUMIFS(Entries!$D:$D,Entries!$B:$B,$A81,Entries!$C:$C,"Return to supplier"))</f>
        <v/>
      </c>
      <c r="F81" s="16" t="str">
        <f>IF($A81="","",SUMIFS(Entries!$D:$D,Entries!$B:$B,$A81,Entries!$C:$C,"Issue to kitchen"))</f>
        <v/>
      </c>
      <c r="G81" s="16" t="str">
        <f>IF($A81="","",SUMIFS(Entries!$D:$D,Entries!$B:$B,$A81,Entries!$C:$C,"Wastage"))</f>
        <v/>
      </c>
      <c r="H81" s="16" t="str">
        <f>IF($A81="","",SUMIFS(Entries!$D:$D,Entries!$B:$B,$A81,Entries!$C:$C,"Staff meal"))</f>
        <v/>
      </c>
      <c r="I81" s="21" t="str">
        <f t="shared" si="3"/>
        <v/>
      </c>
      <c r="J81" s="17" t="str">
        <f>IF($A81="","",ROUND(I81*N(Items!G80),2))</f>
        <v/>
      </c>
      <c r="K81" s="16" t="str">
        <f>IF($A81="","",N(Items!F80))</f>
        <v/>
      </c>
      <c r="L81" s="22" t="str">
        <f t="shared" si="4"/>
        <v/>
      </c>
      <c r="M81" s="13"/>
      <c r="N81" s="16" t="str">
        <f t="shared" si="5"/>
        <v/>
      </c>
      <c r="O81" s="17" t="str">
        <f>IF(N81="","",ROUND(N81*N(Items!G80),2))</f>
        <v/>
      </c>
    </row>
    <row r="82" spans="1:15" x14ac:dyDescent="0.3">
      <c r="A82" s="20" t="str">
        <f>IF(Items!A81="","",Items!A81)</f>
        <v/>
      </c>
      <c r="B82" s="20" t="str">
        <f>IF($A82="","",Items!C81&amp;"")</f>
        <v/>
      </c>
      <c r="C82" s="16" t="str">
        <f>IF($A82="","",N(Items!E81))</f>
        <v/>
      </c>
      <c r="D82" s="16" t="str">
        <f>IF($A82="","",SUMIFS(Entries!$D:$D,Entries!$B:$B,$A82,Entries!$C:$C,"Purchase"))</f>
        <v/>
      </c>
      <c r="E82" s="16" t="str">
        <f>IF($A82="","",SUMIFS(Entries!$D:$D,Entries!$B:$B,$A82,Entries!$C:$C,"Return to supplier"))</f>
        <v/>
      </c>
      <c r="F82" s="16" t="str">
        <f>IF($A82="","",SUMIFS(Entries!$D:$D,Entries!$B:$B,$A82,Entries!$C:$C,"Issue to kitchen"))</f>
        <v/>
      </c>
      <c r="G82" s="16" t="str">
        <f>IF($A82="","",SUMIFS(Entries!$D:$D,Entries!$B:$B,$A82,Entries!$C:$C,"Wastage"))</f>
        <v/>
      </c>
      <c r="H82" s="16" t="str">
        <f>IF($A82="","",SUMIFS(Entries!$D:$D,Entries!$B:$B,$A82,Entries!$C:$C,"Staff meal"))</f>
        <v/>
      </c>
      <c r="I82" s="21" t="str">
        <f t="shared" si="3"/>
        <v/>
      </c>
      <c r="J82" s="17" t="str">
        <f>IF($A82="","",ROUND(I82*N(Items!G81),2))</f>
        <v/>
      </c>
      <c r="K82" s="16" t="str">
        <f>IF($A82="","",N(Items!F81))</f>
        <v/>
      </c>
      <c r="L82" s="22" t="str">
        <f t="shared" si="4"/>
        <v/>
      </c>
      <c r="M82" s="13"/>
      <c r="N82" s="16" t="str">
        <f t="shared" si="5"/>
        <v/>
      </c>
      <c r="O82" s="17" t="str">
        <f>IF(N82="","",ROUND(N82*N(Items!G81),2))</f>
        <v/>
      </c>
    </row>
    <row r="83" spans="1:15" x14ac:dyDescent="0.3">
      <c r="A83" s="20" t="str">
        <f>IF(Items!A82="","",Items!A82)</f>
        <v/>
      </c>
      <c r="B83" s="20" t="str">
        <f>IF($A83="","",Items!C82&amp;"")</f>
        <v/>
      </c>
      <c r="C83" s="16" t="str">
        <f>IF($A83="","",N(Items!E82))</f>
        <v/>
      </c>
      <c r="D83" s="16" t="str">
        <f>IF($A83="","",SUMIFS(Entries!$D:$D,Entries!$B:$B,$A83,Entries!$C:$C,"Purchase"))</f>
        <v/>
      </c>
      <c r="E83" s="16" t="str">
        <f>IF($A83="","",SUMIFS(Entries!$D:$D,Entries!$B:$B,$A83,Entries!$C:$C,"Return to supplier"))</f>
        <v/>
      </c>
      <c r="F83" s="16" t="str">
        <f>IF($A83="","",SUMIFS(Entries!$D:$D,Entries!$B:$B,$A83,Entries!$C:$C,"Issue to kitchen"))</f>
        <v/>
      </c>
      <c r="G83" s="16" t="str">
        <f>IF($A83="","",SUMIFS(Entries!$D:$D,Entries!$B:$B,$A83,Entries!$C:$C,"Wastage"))</f>
        <v/>
      </c>
      <c r="H83" s="16" t="str">
        <f>IF($A83="","",SUMIFS(Entries!$D:$D,Entries!$B:$B,$A83,Entries!$C:$C,"Staff meal"))</f>
        <v/>
      </c>
      <c r="I83" s="21" t="str">
        <f t="shared" si="3"/>
        <v/>
      </c>
      <c r="J83" s="17" t="str">
        <f>IF($A83="","",ROUND(I83*N(Items!G82),2))</f>
        <v/>
      </c>
      <c r="K83" s="16" t="str">
        <f>IF($A83="","",N(Items!F82))</f>
        <v/>
      </c>
      <c r="L83" s="22" t="str">
        <f t="shared" si="4"/>
        <v/>
      </c>
      <c r="M83" s="13"/>
      <c r="N83" s="16" t="str">
        <f t="shared" si="5"/>
        <v/>
      </c>
      <c r="O83" s="17" t="str">
        <f>IF(N83="","",ROUND(N83*N(Items!G82),2))</f>
        <v/>
      </c>
    </row>
    <row r="84" spans="1:15" x14ac:dyDescent="0.3">
      <c r="A84" s="20" t="str">
        <f>IF(Items!A83="","",Items!A83)</f>
        <v/>
      </c>
      <c r="B84" s="20" t="str">
        <f>IF($A84="","",Items!C83&amp;"")</f>
        <v/>
      </c>
      <c r="C84" s="16" t="str">
        <f>IF($A84="","",N(Items!E83))</f>
        <v/>
      </c>
      <c r="D84" s="16" t="str">
        <f>IF($A84="","",SUMIFS(Entries!$D:$D,Entries!$B:$B,$A84,Entries!$C:$C,"Purchase"))</f>
        <v/>
      </c>
      <c r="E84" s="16" t="str">
        <f>IF($A84="","",SUMIFS(Entries!$D:$D,Entries!$B:$B,$A84,Entries!$C:$C,"Return to supplier"))</f>
        <v/>
      </c>
      <c r="F84" s="16" t="str">
        <f>IF($A84="","",SUMIFS(Entries!$D:$D,Entries!$B:$B,$A84,Entries!$C:$C,"Issue to kitchen"))</f>
        <v/>
      </c>
      <c r="G84" s="16" t="str">
        <f>IF($A84="","",SUMIFS(Entries!$D:$D,Entries!$B:$B,$A84,Entries!$C:$C,"Wastage"))</f>
        <v/>
      </c>
      <c r="H84" s="16" t="str">
        <f>IF($A84="","",SUMIFS(Entries!$D:$D,Entries!$B:$B,$A84,Entries!$C:$C,"Staff meal"))</f>
        <v/>
      </c>
      <c r="I84" s="21" t="str">
        <f t="shared" si="3"/>
        <v/>
      </c>
      <c r="J84" s="17" t="str">
        <f>IF($A84="","",ROUND(I84*N(Items!G83),2))</f>
        <v/>
      </c>
      <c r="K84" s="16" t="str">
        <f>IF($A84="","",N(Items!F83))</f>
        <v/>
      </c>
      <c r="L84" s="22" t="str">
        <f t="shared" si="4"/>
        <v/>
      </c>
      <c r="M84" s="13"/>
      <c r="N84" s="16" t="str">
        <f t="shared" si="5"/>
        <v/>
      </c>
      <c r="O84" s="17" t="str">
        <f>IF(N84="","",ROUND(N84*N(Items!G83),2))</f>
        <v/>
      </c>
    </row>
    <row r="85" spans="1:15" x14ac:dyDescent="0.3">
      <c r="A85" s="20" t="str">
        <f>IF(Items!A84="","",Items!A84)</f>
        <v/>
      </c>
      <c r="B85" s="20" t="str">
        <f>IF($A85="","",Items!C84&amp;"")</f>
        <v/>
      </c>
      <c r="C85" s="16" t="str">
        <f>IF($A85="","",N(Items!E84))</f>
        <v/>
      </c>
      <c r="D85" s="16" t="str">
        <f>IF($A85="","",SUMIFS(Entries!$D:$D,Entries!$B:$B,$A85,Entries!$C:$C,"Purchase"))</f>
        <v/>
      </c>
      <c r="E85" s="16" t="str">
        <f>IF($A85="","",SUMIFS(Entries!$D:$D,Entries!$B:$B,$A85,Entries!$C:$C,"Return to supplier"))</f>
        <v/>
      </c>
      <c r="F85" s="16" t="str">
        <f>IF($A85="","",SUMIFS(Entries!$D:$D,Entries!$B:$B,$A85,Entries!$C:$C,"Issue to kitchen"))</f>
        <v/>
      </c>
      <c r="G85" s="16" t="str">
        <f>IF($A85="","",SUMIFS(Entries!$D:$D,Entries!$B:$B,$A85,Entries!$C:$C,"Wastage"))</f>
        <v/>
      </c>
      <c r="H85" s="16" t="str">
        <f>IF($A85="","",SUMIFS(Entries!$D:$D,Entries!$B:$B,$A85,Entries!$C:$C,"Staff meal"))</f>
        <v/>
      </c>
      <c r="I85" s="21" t="str">
        <f t="shared" si="3"/>
        <v/>
      </c>
      <c r="J85" s="17" t="str">
        <f>IF($A85="","",ROUND(I85*N(Items!G84),2))</f>
        <v/>
      </c>
      <c r="K85" s="16" t="str">
        <f>IF($A85="","",N(Items!F84))</f>
        <v/>
      </c>
      <c r="L85" s="22" t="str">
        <f t="shared" si="4"/>
        <v/>
      </c>
      <c r="M85" s="13"/>
      <c r="N85" s="16" t="str">
        <f t="shared" si="5"/>
        <v/>
      </c>
      <c r="O85" s="17" t="str">
        <f>IF(N85="","",ROUND(N85*N(Items!G84),2))</f>
        <v/>
      </c>
    </row>
    <row r="86" spans="1:15" x14ac:dyDescent="0.3">
      <c r="A86" s="20" t="str">
        <f>IF(Items!A85="","",Items!A85)</f>
        <v/>
      </c>
      <c r="B86" s="20" t="str">
        <f>IF($A86="","",Items!C85&amp;"")</f>
        <v/>
      </c>
      <c r="C86" s="16" t="str">
        <f>IF($A86="","",N(Items!E85))</f>
        <v/>
      </c>
      <c r="D86" s="16" t="str">
        <f>IF($A86="","",SUMIFS(Entries!$D:$D,Entries!$B:$B,$A86,Entries!$C:$C,"Purchase"))</f>
        <v/>
      </c>
      <c r="E86" s="16" t="str">
        <f>IF($A86="","",SUMIFS(Entries!$D:$D,Entries!$B:$B,$A86,Entries!$C:$C,"Return to supplier"))</f>
        <v/>
      </c>
      <c r="F86" s="16" t="str">
        <f>IF($A86="","",SUMIFS(Entries!$D:$D,Entries!$B:$B,$A86,Entries!$C:$C,"Issue to kitchen"))</f>
        <v/>
      </c>
      <c r="G86" s="16" t="str">
        <f>IF($A86="","",SUMIFS(Entries!$D:$D,Entries!$B:$B,$A86,Entries!$C:$C,"Wastage"))</f>
        <v/>
      </c>
      <c r="H86" s="16" t="str">
        <f>IF($A86="","",SUMIFS(Entries!$D:$D,Entries!$B:$B,$A86,Entries!$C:$C,"Staff meal"))</f>
        <v/>
      </c>
      <c r="I86" s="21" t="str">
        <f t="shared" si="3"/>
        <v/>
      </c>
      <c r="J86" s="17" t="str">
        <f>IF($A86="","",ROUND(I86*N(Items!G85),2))</f>
        <v/>
      </c>
      <c r="K86" s="16" t="str">
        <f>IF($A86="","",N(Items!F85))</f>
        <v/>
      </c>
      <c r="L86" s="22" t="str">
        <f t="shared" si="4"/>
        <v/>
      </c>
      <c r="M86" s="13"/>
      <c r="N86" s="16" t="str">
        <f t="shared" si="5"/>
        <v/>
      </c>
      <c r="O86" s="17" t="str">
        <f>IF(N86="","",ROUND(N86*N(Items!G85),2))</f>
        <v/>
      </c>
    </row>
    <row r="87" spans="1:15" x14ac:dyDescent="0.3">
      <c r="A87" s="20" t="str">
        <f>IF(Items!A86="","",Items!A86)</f>
        <v/>
      </c>
      <c r="B87" s="20" t="str">
        <f>IF($A87="","",Items!C86&amp;"")</f>
        <v/>
      </c>
      <c r="C87" s="16" t="str">
        <f>IF($A87="","",N(Items!E86))</f>
        <v/>
      </c>
      <c r="D87" s="16" t="str">
        <f>IF($A87="","",SUMIFS(Entries!$D:$D,Entries!$B:$B,$A87,Entries!$C:$C,"Purchase"))</f>
        <v/>
      </c>
      <c r="E87" s="16" t="str">
        <f>IF($A87="","",SUMIFS(Entries!$D:$D,Entries!$B:$B,$A87,Entries!$C:$C,"Return to supplier"))</f>
        <v/>
      </c>
      <c r="F87" s="16" t="str">
        <f>IF($A87="","",SUMIFS(Entries!$D:$D,Entries!$B:$B,$A87,Entries!$C:$C,"Issue to kitchen"))</f>
        <v/>
      </c>
      <c r="G87" s="16" t="str">
        <f>IF($A87="","",SUMIFS(Entries!$D:$D,Entries!$B:$B,$A87,Entries!$C:$C,"Wastage"))</f>
        <v/>
      </c>
      <c r="H87" s="16" t="str">
        <f>IF($A87="","",SUMIFS(Entries!$D:$D,Entries!$B:$B,$A87,Entries!$C:$C,"Staff meal"))</f>
        <v/>
      </c>
      <c r="I87" s="21" t="str">
        <f t="shared" si="3"/>
        <v/>
      </c>
      <c r="J87" s="17" t="str">
        <f>IF($A87="","",ROUND(I87*N(Items!G86),2))</f>
        <v/>
      </c>
      <c r="K87" s="16" t="str">
        <f>IF($A87="","",N(Items!F86))</f>
        <v/>
      </c>
      <c r="L87" s="22" t="str">
        <f t="shared" si="4"/>
        <v/>
      </c>
      <c r="M87" s="13"/>
      <c r="N87" s="16" t="str">
        <f t="shared" si="5"/>
        <v/>
      </c>
      <c r="O87" s="17" t="str">
        <f>IF(N87="","",ROUND(N87*N(Items!G86),2))</f>
        <v/>
      </c>
    </row>
    <row r="88" spans="1:15" x14ac:dyDescent="0.3">
      <c r="A88" s="20" t="str">
        <f>IF(Items!A87="","",Items!A87)</f>
        <v/>
      </c>
      <c r="B88" s="20" t="str">
        <f>IF($A88="","",Items!C87&amp;"")</f>
        <v/>
      </c>
      <c r="C88" s="16" t="str">
        <f>IF($A88="","",N(Items!E87))</f>
        <v/>
      </c>
      <c r="D88" s="16" t="str">
        <f>IF($A88="","",SUMIFS(Entries!$D:$D,Entries!$B:$B,$A88,Entries!$C:$C,"Purchase"))</f>
        <v/>
      </c>
      <c r="E88" s="16" t="str">
        <f>IF($A88="","",SUMIFS(Entries!$D:$D,Entries!$B:$B,$A88,Entries!$C:$C,"Return to supplier"))</f>
        <v/>
      </c>
      <c r="F88" s="16" t="str">
        <f>IF($A88="","",SUMIFS(Entries!$D:$D,Entries!$B:$B,$A88,Entries!$C:$C,"Issue to kitchen"))</f>
        <v/>
      </c>
      <c r="G88" s="16" t="str">
        <f>IF($A88="","",SUMIFS(Entries!$D:$D,Entries!$B:$B,$A88,Entries!$C:$C,"Wastage"))</f>
        <v/>
      </c>
      <c r="H88" s="16" t="str">
        <f>IF($A88="","",SUMIFS(Entries!$D:$D,Entries!$B:$B,$A88,Entries!$C:$C,"Staff meal"))</f>
        <v/>
      </c>
      <c r="I88" s="21" t="str">
        <f t="shared" si="3"/>
        <v/>
      </c>
      <c r="J88" s="17" t="str">
        <f>IF($A88="","",ROUND(I88*N(Items!G87),2))</f>
        <v/>
      </c>
      <c r="K88" s="16" t="str">
        <f>IF($A88="","",N(Items!F87))</f>
        <v/>
      </c>
      <c r="L88" s="22" t="str">
        <f t="shared" si="4"/>
        <v/>
      </c>
      <c r="M88" s="13"/>
      <c r="N88" s="16" t="str">
        <f t="shared" si="5"/>
        <v/>
      </c>
      <c r="O88" s="17" t="str">
        <f>IF(N88="","",ROUND(N88*N(Items!G87),2))</f>
        <v/>
      </c>
    </row>
    <row r="89" spans="1:15" x14ac:dyDescent="0.3">
      <c r="A89" s="20" t="str">
        <f>IF(Items!A88="","",Items!A88)</f>
        <v/>
      </c>
      <c r="B89" s="20" t="str">
        <f>IF($A89="","",Items!C88&amp;"")</f>
        <v/>
      </c>
      <c r="C89" s="16" t="str">
        <f>IF($A89="","",N(Items!E88))</f>
        <v/>
      </c>
      <c r="D89" s="16" t="str">
        <f>IF($A89="","",SUMIFS(Entries!$D:$D,Entries!$B:$B,$A89,Entries!$C:$C,"Purchase"))</f>
        <v/>
      </c>
      <c r="E89" s="16" t="str">
        <f>IF($A89="","",SUMIFS(Entries!$D:$D,Entries!$B:$B,$A89,Entries!$C:$C,"Return to supplier"))</f>
        <v/>
      </c>
      <c r="F89" s="16" t="str">
        <f>IF($A89="","",SUMIFS(Entries!$D:$D,Entries!$B:$B,$A89,Entries!$C:$C,"Issue to kitchen"))</f>
        <v/>
      </c>
      <c r="G89" s="16" t="str">
        <f>IF($A89="","",SUMIFS(Entries!$D:$D,Entries!$B:$B,$A89,Entries!$C:$C,"Wastage"))</f>
        <v/>
      </c>
      <c r="H89" s="16" t="str">
        <f>IF($A89="","",SUMIFS(Entries!$D:$D,Entries!$B:$B,$A89,Entries!$C:$C,"Staff meal"))</f>
        <v/>
      </c>
      <c r="I89" s="21" t="str">
        <f t="shared" si="3"/>
        <v/>
      </c>
      <c r="J89" s="17" t="str">
        <f>IF($A89="","",ROUND(I89*N(Items!G88),2))</f>
        <v/>
      </c>
      <c r="K89" s="16" t="str">
        <f>IF($A89="","",N(Items!F88))</f>
        <v/>
      </c>
      <c r="L89" s="22" t="str">
        <f t="shared" si="4"/>
        <v/>
      </c>
      <c r="M89" s="13"/>
      <c r="N89" s="16" t="str">
        <f t="shared" si="5"/>
        <v/>
      </c>
      <c r="O89" s="17" t="str">
        <f>IF(N89="","",ROUND(N89*N(Items!G88),2))</f>
        <v/>
      </c>
    </row>
    <row r="90" spans="1:15" x14ac:dyDescent="0.3">
      <c r="A90" s="20" t="str">
        <f>IF(Items!A89="","",Items!A89)</f>
        <v/>
      </c>
      <c r="B90" s="20" t="str">
        <f>IF($A90="","",Items!C89&amp;"")</f>
        <v/>
      </c>
      <c r="C90" s="16" t="str">
        <f>IF($A90="","",N(Items!E89))</f>
        <v/>
      </c>
      <c r="D90" s="16" t="str">
        <f>IF($A90="","",SUMIFS(Entries!$D:$D,Entries!$B:$B,$A90,Entries!$C:$C,"Purchase"))</f>
        <v/>
      </c>
      <c r="E90" s="16" t="str">
        <f>IF($A90="","",SUMIFS(Entries!$D:$D,Entries!$B:$B,$A90,Entries!$C:$C,"Return to supplier"))</f>
        <v/>
      </c>
      <c r="F90" s="16" t="str">
        <f>IF($A90="","",SUMIFS(Entries!$D:$D,Entries!$B:$B,$A90,Entries!$C:$C,"Issue to kitchen"))</f>
        <v/>
      </c>
      <c r="G90" s="16" t="str">
        <f>IF($A90="","",SUMIFS(Entries!$D:$D,Entries!$B:$B,$A90,Entries!$C:$C,"Wastage"))</f>
        <v/>
      </c>
      <c r="H90" s="16" t="str">
        <f>IF($A90="","",SUMIFS(Entries!$D:$D,Entries!$B:$B,$A90,Entries!$C:$C,"Staff meal"))</f>
        <v/>
      </c>
      <c r="I90" s="21" t="str">
        <f t="shared" si="3"/>
        <v/>
      </c>
      <c r="J90" s="17" t="str">
        <f>IF($A90="","",ROUND(I90*N(Items!G89),2))</f>
        <v/>
      </c>
      <c r="K90" s="16" t="str">
        <f>IF($A90="","",N(Items!F89))</f>
        <v/>
      </c>
      <c r="L90" s="22" t="str">
        <f t="shared" si="4"/>
        <v/>
      </c>
      <c r="M90" s="13"/>
      <c r="N90" s="16" t="str">
        <f t="shared" si="5"/>
        <v/>
      </c>
      <c r="O90" s="17" t="str">
        <f>IF(N90="","",ROUND(N90*N(Items!G89),2))</f>
        <v/>
      </c>
    </row>
    <row r="91" spans="1:15" x14ac:dyDescent="0.3">
      <c r="A91" s="20" t="str">
        <f>IF(Items!A90="","",Items!A90)</f>
        <v/>
      </c>
      <c r="B91" s="20" t="str">
        <f>IF($A91="","",Items!C90&amp;"")</f>
        <v/>
      </c>
      <c r="C91" s="16" t="str">
        <f>IF($A91="","",N(Items!E90))</f>
        <v/>
      </c>
      <c r="D91" s="16" t="str">
        <f>IF($A91="","",SUMIFS(Entries!$D:$D,Entries!$B:$B,$A91,Entries!$C:$C,"Purchase"))</f>
        <v/>
      </c>
      <c r="E91" s="16" t="str">
        <f>IF($A91="","",SUMIFS(Entries!$D:$D,Entries!$B:$B,$A91,Entries!$C:$C,"Return to supplier"))</f>
        <v/>
      </c>
      <c r="F91" s="16" t="str">
        <f>IF($A91="","",SUMIFS(Entries!$D:$D,Entries!$B:$B,$A91,Entries!$C:$C,"Issue to kitchen"))</f>
        <v/>
      </c>
      <c r="G91" s="16" t="str">
        <f>IF($A91="","",SUMIFS(Entries!$D:$D,Entries!$B:$B,$A91,Entries!$C:$C,"Wastage"))</f>
        <v/>
      </c>
      <c r="H91" s="16" t="str">
        <f>IF($A91="","",SUMIFS(Entries!$D:$D,Entries!$B:$B,$A91,Entries!$C:$C,"Staff meal"))</f>
        <v/>
      </c>
      <c r="I91" s="21" t="str">
        <f t="shared" si="3"/>
        <v/>
      </c>
      <c r="J91" s="17" t="str">
        <f>IF($A91="","",ROUND(I91*N(Items!G90),2))</f>
        <v/>
      </c>
      <c r="K91" s="16" t="str">
        <f>IF($A91="","",N(Items!F90))</f>
        <v/>
      </c>
      <c r="L91" s="22" t="str">
        <f t="shared" si="4"/>
        <v/>
      </c>
      <c r="M91" s="13"/>
      <c r="N91" s="16" t="str">
        <f t="shared" si="5"/>
        <v/>
      </c>
      <c r="O91" s="17" t="str">
        <f>IF(N91="","",ROUND(N91*N(Items!G90),2))</f>
        <v/>
      </c>
    </row>
    <row r="92" spans="1:15" x14ac:dyDescent="0.3">
      <c r="A92" s="20" t="str">
        <f>IF(Items!A91="","",Items!A91)</f>
        <v/>
      </c>
      <c r="B92" s="20" t="str">
        <f>IF($A92="","",Items!C91&amp;"")</f>
        <v/>
      </c>
      <c r="C92" s="16" t="str">
        <f>IF($A92="","",N(Items!E91))</f>
        <v/>
      </c>
      <c r="D92" s="16" t="str">
        <f>IF($A92="","",SUMIFS(Entries!$D:$D,Entries!$B:$B,$A92,Entries!$C:$C,"Purchase"))</f>
        <v/>
      </c>
      <c r="E92" s="16" t="str">
        <f>IF($A92="","",SUMIFS(Entries!$D:$D,Entries!$B:$B,$A92,Entries!$C:$C,"Return to supplier"))</f>
        <v/>
      </c>
      <c r="F92" s="16" t="str">
        <f>IF($A92="","",SUMIFS(Entries!$D:$D,Entries!$B:$B,$A92,Entries!$C:$C,"Issue to kitchen"))</f>
        <v/>
      </c>
      <c r="G92" s="16" t="str">
        <f>IF($A92="","",SUMIFS(Entries!$D:$D,Entries!$B:$B,$A92,Entries!$C:$C,"Wastage"))</f>
        <v/>
      </c>
      <c r="H92" s="16" t="str">
        <f>IF($A92="","",SUMIFS(Entries!$D:$D,Entries!$B:$B,$A92,Entries!$C:$C,"Staff meal"))</f>
        <v/>
      </c>
      <c r="I92" s="21" t="str">
        <f t="shared" si="3"/>
        <v/>
      </c>
      <c r="J92" s="17" t="str">
        <f>IF($A92="","",ROUND(I92*N(Items!G91),2))</f>
        <v/>
      </c>
      <c r="K92" s="16" t="str">
        <f>IF($A92="","",N(Items!F91))</f>
        <v/>
      </c>
      <c r="L92" s="22" t="str">
        <f t="shared" si="4"/>
        <v/>
      </c>
      <c r="M92" s="13"/>
      <c r="N92" s="16" t="str">
        <f t="shared" si="5"/>
        <v/>
      </c>
      <c r="O92" s="17" t="str">
        <f>IF(N92="","",ROUND(N92*N(Items!G91),2))</f>
        <v/>
      </c>
    </row>
    <row r="93" spans="1:15" x14ac:dyDescent="0.3">
      <c r="A93" s="20" t="str">
        <f>IF(Items!A92="","",Items!A92)</f>
        <v/>
      </c>
      <c r="B93" s="20" t="str">
        <f>IF($A93="","",Items!C92&amp;"")</f>
        <v/>
      </c>
      <c r="C93" s="16" t="str">
        <f>IF($A93="","",N(Items!E92))</f>
        <v/>
      </c>
      <c r="D93" s="16" t="str">
        <f>IF($A93="","",SUMIFS(Entries!$D:$D,Entries!$B:$B,$A93,Entries!$C:$C,"Purchase"))</f>
        <v/>
      </c>
      <c r="E93" s="16" t="str">
        <f>IF($A93="","",SUMIFS(Entries!$D:$D,Entries!$B:$B,$A93,Entries!$C:$C,"Return to supplier"))</f>
        <v/>
      </c>
      <c r="F93" s="16" t="str">
        <f>IF($A93="","",SUMIFS(Entries!$D:$D,Entries!$B:$B,$A93,Entries!$C:$C,"Issue to kitchen"))</f>
        <v/>
      </c>
      <c r="G93" s="16" t="str">
        <f>IF($A93="","",SUMIFS(Entries!$D:$D,Entries!$B:$B,$A93,Entries!$C:$C,"Wastage"))</f>
        <v/>
      </c>
      <c r="H93" s="16" t="str">
        <f>IF($A93="","",SUMIFS(Entries!$D:$D,Entries!$B:$B,$A93,Entries!$C:$C,"Staff meal"))</f>
        <v/>
      </c>
      <c r="I93" s="21" t="str">
        <f t="shared" si="3"/>
        <v/>
      </c>
      <c r="J93" s="17" t="str">
        <f>IF($A93="","",ROUND(I93*N(Items!G92),2))</f>
        <v/>
      </c>
      <c r="K93" s="16" t="str">
        <f>IF($A93="","",N(Items!F92))</f>
        <v/>
      </c>
      <c r="L93" s="22" t="str">
        <f t="shared" si="4"/>
        <v/>
      </c>
      <c r="M93" s="13"/>
      <c r="N93" s="16" t="str">
        <f t="shared" si="5"/>
        <v/>
      </c>
      <c r="O93" s="17" t="str">
        <f>IF(N93="","",ROUND(N93*N(Items!G92),2))</f>
        <v/>
      </c>
    </row>
    <row r="94" spans="1:15" x14ac:dyDescent="0.3">
      <c r="A94" s="20" t="str">
        <f>IF(Items!A93="","",Items!A93)</f>
        <v/>
      </c>
      <c r="B94" s="20" t="str">
        <f>IF($A94="","",Items!C93&amp;"")</f>
        <v/>
      </c>
      <c r="C94" s="16" t="str">
        <f>IF($A94="","",N(Items!E93))</f>
        <v/>
      </c>
      <c r="D94" s="16" t="str">
        <f>IF($A94="","",SUMIFS(Entries!$D:$D,Entries!$B:$B,$A94,Entries!$C:$C,"Purchase"))</f>
        <v/>
      </c>
      <c r="E94" s="16" t="str">
        <f>IF($A94="","",SUMIFS(Entries!$D:$D,Entries!$B:$B,$A94,Entries!$C:$C,"Return to supplier"))</f>
        <v/>
      </c>
      <c r="F94" s="16" t="str">
        <f>IF($A94="","",SUMIFS(Entries!$D:$D,Entries!$B:$B,$A94,Entries!$C:$C,"Issue to kitchen"))</f>
        <v/>
      </c>
      <c r="G94" s="16" t="str">
        <f>IF($A94="","",SUMIFS(Entries!$D:$D,Entries!$B:$B,$A94,Entries!$C:$C,"Wastage"))</f>
        <v/>
      </c>
      <c r="H94" s="16" t="str">
        <f>IF($A94="","",SUMIFS(Entries!$D:$D,Entries!$B:$B,$A94,Entries!$C:$C,"Staff meal"))</f>
        <v/>
      </c>
      <c r="I94" s="21" t="str">
        <f t="shared" si="3"/>
        <v/>
      </c>
      <c r="J94" s="17" t="str">
        <f>IF($A94="","",ROUND(I94*N(Items!G93),2))</f>
        <v/>
      </c>
      <c r="K94" s="16" t="str">
        <f>IF($A94="","",N(Items!F93))</f>
        <v/>
      </c>
      <c r="L94" s="22" t="str">
        <f t="shared" si="4"/>
        <v/>
      </c>
      <c r="M94" s="13"/>
      <c r="N94" s="16" t="str">
        <f t="shared" si="5"/>
        <v/>
      </c>
      <c r="O94" s="17" t="str">
        <f>IF(N94="","",ROUND(N94*N(Items!G93),2))</f>
        <v/>
      </c>
    </row>
    <row r="95" spans="1:15" x14ac:dyDescent="0.3">
      <c r="A95" s="20" t="str">
        <f>IF(Items!A94="","",Items!A94)</f>
        <v/>
      </c>
      <c r="B95" s="20" t="str">
        <f>IF($A95="","",Items!C94&amp;"")</f>
        <v/>
      </c>
      <c r="C95" s="16" t="str">
        <f>IF($A95="","",N(Items!E94))</f>
        <v/>
      </c>
      <c r="D95" s="16" t="str">
        <f>IF($A95="","",SUMIFS(Entries!$D:$D,Entries!$B:$B,$A95,Entries!$C:$C,"Purchase"))</f>
        <v/>
      </c>
      <c r="E95" s="16" t="str">
        <f>IF($A95="","",SUMIFS(Entries!$D:$D,Entries!$B:$B,$A95,Entries!$C:$C,"Return to supplier"))</f>
        <v/>
      </c>
      <c r="F95" s="16" t="str">
        <f>IF($A95="","",SUMIFS(Entries!$D:$D,Entries!$B:$B,$A95,Entries!$C:$C,"Issue to kitchen"))</f>
        <v/>
      </c>
      <c r="G95" s="16" t="str">
        <f>IF($A95="","",SUMIFS(Entries!$D:$D,Entries!$B:$B,$A95,Entries!$C:$C,"Wastage"))</f>
        <v/>
      </c>
      <c r="H95" s="16" t="str">
        <f>IF($A95="","",SUMIFS(Entries!$D:$D,Entries!$B:$B,$A95,Entries!$C:$C,"Staff meal"))</f>
        <v/>
      </c>
      <c r="I95" s="21" t="str">
        <f t="shared" si="3"/>
        <v/>
      </c>
      <c r="J95" s="17" t="str">
        <f>IF($A95="","",ROUND(I95*N(Items!G94),2))</f>
        <v/>
      </c>
      <c r="K95" s="16" t="str">
        <f>IF($A95="","",N(Items!F94))</f>
        <v/>
      </c>
      <c r="L95" s="22" t="str">
        <f t="shared" si="4"/>
        <v/>
      </c>
      <c r="M95" s="13"/>
      <c r="N95" s="16" t="str">
        <f t="shared" si="5"/>
        <v/>
      </c>
      <c r="O95" s="17" t="str">
        <f>IF(N95="","",ROUND(N95*N(Items!G94),2))</f>
        <v/>
      </c>
    </row>
    <row r="96" spans="1:15" x14ac:dyDescent="0.3">
      <c r="A96" s="20" t="str">
        <f>IF(Items!A95="","",Items!A95)</f>
        <v/>
      </c>
      <c r="B96" s="20" t="str">
        <f>IF($A96="","",Items!C95&amp;"")</f>
        <v/>
      </c>
      <c r="C96" s="16" t="str">
        <f>IF($A96="","",N(Items!E95))</f>
        <v/>
      </c>
      <c r="D96" s="16" t="str">
        <f>IF($A96="","",SUMIFS(Entries!$D:$D,Entries!$B:$B,$A96,Entries!$C:$C,"Purchase"))</f>
        <v/>
      </c>
      <c r="E96" s="16" t="str">
        <f>IF($A96="","",SUMIFS(Entries!$D:$D,Entries!$B:$B,$A96,Entries!$C:$C,"Return to supplier"))</f>
        <v/>
      </c>
      <c r="F96" s="16" t="str">
        <f>IF($A96="","",SUMIFS(Entries!$D:$D,Entries!$B:$B,$A96,Entries!$C:$C,"Issue to kitchen"))</f>
        <v/>
      </c>
      <c r="G96" s="16" t="str">
        <f>IF($A96="","",SUMIFS(Entries!$D:$D,Entries!$B:$B,$A96,Entries!$C:$C,"Wastage"))</f>
        <v/>
      </c>
      <c r="H96" s="16" t="str">
        <f>IF($A96="","",SUMIFS(Entries!$D:$D,Entries!$B:$B,$A96,Entries!$C:$C,"Staff meal"))</f>
        <v/>
      </c>
      <c r="I96" s="21" t="str">
        <f t="shared" si="3"/>
        <v/>
      </c>
      <c r="J96" s="17" t="str">
        <f>IF($A96="","",ROUND(I96*N(Items!G95),2))</f>
        <v/>
      </c>
      <c r="K96" s="16" t="str">
        <f>IF($A96="","",N(Items!F95))</f>
        <v/>
      </c>
      <c r="L96" s="22" t="str">
        <f t="shared" si="4"/>
        <v/>
      </c>
      <c r="M96" s="13"/>
      <c r="N96" s="16" t="str">
        <f t="shared" si="5"/>
        <v/>
      </c>
      <c r="O96" s="17" t="str">
        <f>IF(N96="","",ROUND(N96*N(Items!G95),2))</f>
        <v/>
      </c>
    </row>
    <row r="97" spans="1:15" x14ac:dyDescent="0.3">
      <c r="A97" s="20" t="str">
        <f>IF(Items!A96="","",Items!A96)</f>
        <v/>
      </c>
      <c r="B97" s="20" t="str">
        <f>IF($A97="","",Items!C96&amp;"")</f>
        <v/>
      </c>
      <c r="C97" s="16" t="str">
        <f>IF($A97="","",N(Items!E96))</f>
        <v/>
      </c>
      <c r="D97" s="16" t="str">
        <f>IF($A97="","",SUMIFS(Entries!$D:$D,Entries!$B:$B,$A97,Entries!$C:$C,"Purchase"))</f>
        <v/>
      </c>
      <c r="E97" s="16" t="str">
        <f>IF($A97="","",SUMIFS(Entries!$D:$D,Entries!$B:$B,$A97,Entries!$C:$C,"Return to supplier"))</f>
        <v/>
      </c>
      <c r="F97" s="16" t="str">
        <f>IF($A97="","",SUMIFS(Entries!$D:$D,Entries!$B:$B,$A97,Entries!$C:$C,"Issue to kitchen"))</f>
        <v/>
      </c>
      <c r="G97" s="16" t="str">
        <f>IF($A97="","",SUMIFS(Entries!$D:$D,Entries!$B:$B,$A97,Entries!$C:$C,"Wastage"))</f>
        <v/>
      </c>
      <c r="H97" s="16" t="str">
        <f>IF($A97="","",SUMIFS(Entries!$D:$D,Entries!$B:$B,$A97,Entries!$C:$C,"Staff meal"))</f>
        <v/>
      </c>
      <c r="I97" s="21" t="str">
        <f t="shared" si="3"/>
        <v/>
      </c>
      <c r="J97" s="17" t="str">
        <f>IF($A97="","",ROUND(I97*N(Items!G96),2))</f>
        <v/>
      </c>
      <c r="K97" s="16" t="str">
        <f>IF($A97="","",N(Items!F96))</f>
        <v/>
      </c>
      <c r="L97" s="22" t="str">
        <f t="shared" si="4"/>
        <v/>
      </c>
      <c r="M97" s="13"/>
      <c r="N97" s="16" t="str">
        <f t="shared" si="5"/>
        <v/>
      </c>
      <c r="O97" s="17" t="str">
        <f>IF(N97="","",ROUND(N97*N(Items!G96),2))</f>
        <v/>
      </c>
    </row>
    <row r="98" spans="1:15" x14ac:dyDescent="0.3">
      <c r="A98" s="20" t="str">
        <f>IF(Items!A97="","",Items!A97)</f>
        <v/>
      </c>
      <c r="B98" s="20" t="str">
        <f>IF($A98="","",Items!C97&amp;"")</f>
        <v/>
      </c>
      <c r="C98" s="16" t="str">
        <f>IF($A98="","",N(Items!E97))</f>
        <v/>
      </c>
      <c r="D98" s="16" t="str">
        <f>IF($A98="","",SUMIFS(Entries!$D:$D,Entries!$B:$B,$A98,Entries!$C:$C,"Purchase"))</f>
        <v/>
      </c>
      <c r="E98" s="16" t="str">
        <f>IF($A98="","",SUMIFS(Entries!$D:$D,Entries!$B:$B,$A98,Entries!$C:$C,"Return to supplier"))</f>
        <v/>
      </c>
      <c r="F98" s="16" t="str">
        <f>IF($A98="","",SUMIFS(Entries!$D:$D,Entries!$B:$B,$A98,Entries!$C:$C,"Issue to kitchen"))</f>
        <v/>
      </c>
      <c r="G98" s="16" t="str">
        <f>IF($A98="","",SUMIFS(Entries!$D:$D,Entries!$B:$B,$A98,Entries!$C:$C,"Wastage"))</f>
        <v/>
      </c>
      <c r="H98" s="16" t="str">
        <f>IF($A98="","",SUMIFS(Entries!$D:$D,Entries!$B:$B,$A98,Entries!$C:$C,"Staff meal"))</f>
        <v/>
      </c>
      <c r="I98" s="21" t="str">
        <f t="shared" si="3"/>
        <v/>
      </c>
      <c r="J98" s="17" t="str">
        <f>IF($A98="","",ROUND(I98*N(Items!G97),2))</f>
        <v/>
      </c>
      <c r="K98" s="16" t="str">
        <f>IF($A98="","",N(Items!F97))</f>
        <v/>
      </c>
      <c r="L98" s="22" t="str">
        <f t="shared" si="4"/>
        <v/>
      </c>
      <c r="M98" s="13"/>
      <c r="N98" s="16" t="str">
        <f t="shared" si="5"/>
        <v/>
      </c>
      <c r="O98" s="17" t="str">
        <f>IF(N98="","",ROUND(N98*N(Items!G97),2))</f>
        <v/>
      </c>
    </row>
    <row r="99" spans="1:15" x14ac:dyDescent="0.3">
      <c r="A99" s="20" t="str">
        <f>IF(Items!A98="","",Items!A98)</f>
        <v/>
      </c>
      <c r="B99" s="20" t="str">
        <f>IF($A99="","",Items!C98&amp;"")</f>
        <v/>
      </c>
      <c r="C99" s="16" t="str">
        <f>IF($A99="","",N(Items!E98))</f>
        <v/>
      </c>
      <c r="D99" s="16" t="str">
        <f>IF($A99="","",SUMIFS(Entries!$D:$D,Entries!$B:$B,$A99,Entries!$C:$C,"Purchase"))</f>
        <v/>
      </c>
      <c r="E99" s="16" t="str">
        <f>IF($A99="","",SUMIFS(Entries!$D:$D,Entries!$B:$B,$A99,Entries!$C:$C,"Return to supplier"))</f>
        <v/>
      </c>
      <c r="F99" s="16" t="str">
        <f>IF($A99="","",SUMIFS(Entries!$D:$D,Entries!$B:$B,$A99,Entries!$C:$C,"Issue to kitchen"))</f>
        <v/>
      </c>
      <c r="G99" s="16" t="str">
        <f>IF($A99="","",SUMIFS(Entries!$D:$D,Entries!$B:$B,$A99,Entries!$C:$C,"Wastage"))</f>
        <v/>
      </c>
      <c r="H99" s="16" t="str">
        <f>IF($A99="","",SUMIFS(Entries!$D:$D,Entries!$B:$B,$A99,Entries!$C:$C,"Staff meal"))</f>
        <v/>
      </c>
      <c r="I99" s="21" t="str">
        <f t="shared" si="3"/>
        <v/>
      </c>
      <c r="J99" s="17" t="str">
        <f>IF($A99="","",ROUND(I99*N(Items!G98),2))</f>
        <v/>
      </c>
      <c r="K99" s="16" t="str">
        <f>IF($A99="","",N(Items!F98))</f>
        <v/>
      </c>
      <c r="L99" s="22" t="str">
        <f t="shared" si="4"/>
        <v/>
      </c>
      <c r="M99" s="13"/>
      <c r="N99" s="16" t="str">
        <f t="shared" si="5"/>
        <v/>
      </c>
      <c r="O99" s="17" t="str">
        <f>IF(N99="","",ROUND(N99*N(Items!G98),2))</f>
        <v/>
      </c>
    </row>
    <row r="100" spans="1:15" x14ac:dyDescent="0.3">
      <c r="A100" s="20" t="str">
        <f>IF(Items!A99="","",Items!A99)</f>
        <v/>
      </c>
      <c r="B100" s="20" t="str">
        <f>IF($A100="","",Items!C99&amp;"")</f>
        <v/>
      </c>
      <c r="C100" s="16" t="str">
        <f>IF($A100="","",N(Items!E99))</f>
        <v/>
      </c>
      <c r="D100" s="16" t="str">
        <f>IF($A100="","",SUMIFS(Entries!$D:$D,Entries!$B:$B,$A100,Entries!$C:$C,"Purchase"))</f>
        <v/>
      </c>
      <c r="E100" s="16" t="str">
        <f>IF($A100="","",SUMIFS(Entries!$D:$D,Entries!$B:$B,$A100,Entries!$C:$C,"Return to supplier"))</f>
        <v/>
      </c>
      <c r="F100" s="16" t="str">
        <f>IF($A100="","",SUMIFS(Entries!$D:$D,Entries!$B:$B,$A100,Entries!$C:$C,"Issue to kitchen"))</f>
        <v/>
      </c>
      <c r="G100" s="16" t="str">
        <f>IF($A100="","",SUMIFS(Entries!$D:$D,Entries!$B:$B,$A100,Entries!$C:$C,"Wastage"))</f>
        <v/>
      </c>
      <c r="H100" s="16" t="str">
        <f>IF($A100="","",SUMIFS(Entries!$D:$D,Entries!$B:$B,$A100,Entries!$C:$C,"Staff meal"))</f>
        <v/>
      </c>
      <c r="I100" s="21" t="str">
        <f t="shared" si="3"/>
        <v/>
      </c>
      <c r="J100" s="17" t="str">
        <f>IF($A100="","",ROUND(I100*N(Items!G99),2))</f>
        <v/>
      </c>
      <c r="K100" s="16" t="str">
        <f>IF($A100="","",N(Items!F99))</f>
        <v/>
      </c>
      <c r="L100" s="22" t="str">
        <f t="shared" si="4"/>
        <v/>
      </c>
      <c r="M100" s="13"/>
      <c r="N100" s="16" t="str">
        <f t="shared" si="5"/>
        <v/>
      </c>
      <c r="O100" s="17" t="str">
        <f>IF(N100="","",ROUND(N100*N(Items!G99),2))</f>
        <v/>
      </c>
    </row>
    <row r="101" spans="1:15" x14ac:dyDescent="0.3">
      <c r="A101" s="20" t="str">
        <f>IF(Items!A100="","",Items!A100)</f>
        <v/>
      </c>
      <c r="B101" s="20" t="str">
        <f>IF($A101="","",Items!C100&amp;"")</f>
        <v/>
      </c>
      <c r="C101" s="16" t="str">
        <f>IF($A101="","",N(Items!E100))</f>
        <v/>
      </c>
      <c r="D101" s="16" t="str">
        <f>IF($A101="","",SUMIFS(Entries!$D:$D,Entries!$B:$B,$A101,Entries!$C:$C,"Purchase"))</f>
        <v/>
      </c>
      <c r="E101" s="16" t="str">
        <f>IF($A101="","",SUMIFS(Entries!$D:$D,Entries!$B:$B,$A101,Entries!$C:$C,"Return to supplier"))</f>
        <v/>
      </c>
      <c r="F101" s="16" t="str">
        <f>IF($A101="","",SUMIFS(Entries!$D:$D,Entries!$B:$B,$A101,Entries!$C:$C,"Issue to kitchen"))</f>
        <v/>
      </c>
      <c r="G101" s="16" t="str">
        <f>IF($A101="","",SUMIFS(Entries!$D:$D,Entries!$B:$B,$A101,Entries!$C:$C,"Wastage"))</f>
        <v/>
      </c>
      <c r="H101" s="16" t="str">
        <f>IF($A101="","",SUMIFS(Entries!$D:$D,Entries!$B:$B,$A101,Entries!$C:$C,"Staff meal"))</f>
        <v/>
      </c>
      <c r="I101" s="21" t="str">
        <f t="shared" si="3"/>
        <v/>
      </c>
      <c r="J101" s="17" t="str">
        <f>IF($A101="","",ROUND(I101*N(Items!G100),2))</f>
        <v/>
      </c>
      <c r="K101" s="16" t="str">
        <f>IF($A101="","",N(Items!F100))</f>
        <v/>
      </c>
      <c r="L101" s="22" t="str">
        <f t="shared" si="4"/>
        <v/>
      </c>
      <c r="M101" s="13"/>
      <c r="N101" s="16" t="str">
        <f t="shared" si="5"/>
        <v/>
      </c>
      <c r="O101" s="17" t="str">
        <f>IF(N101="","",ROUND(N101*N(Items!G100),2))</f>
        <v/>
      </c>
    </row>
    <row r="102" spans="1:15" x14ac:dyDescent="0.3">
      <c r="A102" s="20" t="str">
        <f>IF(Items!A101="","",Items!A101)</f>
        <v/>
      </c>
      <c r="B102" s="20" t="str">
        <f>IF($A102="","",Items!C101&amp;"")</f>
        <v/>
      </c>
      <c r="C102" s="16" t="str">
        <f>IF($A102="","",N(Items!E101))</f>
        <v/>
      </c>
      <c r="D102" s="16" t="str">
        <f>IF($A102="","",SUMIFS(Entries!$D:$D,Entries!$B:$B,$A102,Entries!$C:$C,"Purchase"))</f>
        <v/>
      </c>
      <c r="E102" s="16" t="str">
        <f>IF($A102="","",SUMIFS(Entries!$D:$D,Entries!$B:$B,$A102,Entries!$C:$C,"Return to supplier"))</f>
        <v/>
      </c>
      <c r="F102" s="16" t="str">
        <f>IF($A102="","",SUMIFS(Entries!$D:$D,Entries!$B:$B,$A102,Entries!$C:$C,"Issue to kitchen"))</f>
        <v/>
      </c>
      <c r="G102" s="16" t="str">
        <f>IF($A102="","",SUMIFS(Entries!$D:$D,Entries!$B:$B,$A102,Entries!$C:$C,"Wastage"))</f>
        <v/>
      </c>
      <c r="H102" s="16" t="str">
        <f>IF($A102="","",SUMIFS(Entries!$D:$D,Entries!$B:$B,$A102,Entries!$C:$C,"Staff meal"))</f>
        <v/>
      </c>
      <c r="I102" s="21" t="str">
        <f t="shared" si="3"/>
        <v/>
      </c>
      <c r="J102" s="17" t="str">
        <f>IF($A102="","",ROUND(I102*N(Items!G101),2))</f>
        <v/>
      </c>
      <c r="K102" s="16" t="str">
        <f>IF($A102="","",N(Items!F101))</f>
        <v/>
      </c>
      <c r="L102" s="22" t="str">
        <f t="shared" si="4"/>
        <v/>
      </c>
      <c r="M102" s="13"/>
      <c r="N102" s="16" t="str">
        <f t="shared" si="5"/>
        <v/>
      </c>
      <c r="O102" s="17" t="str">
        <f>IF(N102="","",ROUND(N102*N(Items!G101),2))</f>
        <v/>
      </c>
    </row>
    <row r="103" spans="1:15" x14ac:dyDescent="0.3">
      <c r="A103" s="20" t="str">
        <f>IF(Items!A102="","",Items!A102)</f>
        <v/>
      </c>
      <c r="B103" s="20" t="str">
        <f>IF($A103="","",Items!C102&amp;"")</f>
        <v/>
      </c>
      <c r="C103" s="16" t="str">
        <f>IF($A103="","",N(Items!E102))</f>
        <v/>
      </c>
      <c r="D103" s="16" t="str">
        <f>IF($A103="","",SUMIFS(Entries!$D:$D,Entries!$B:$B,$A103,Entries!$C:$C,"Purchase"))</f>
        <v/>
      </c>
      <c r="E103" s="16" t="str">
        <f>IF($A103="","",SUMIFS(Entries!$D:$D,Entries!$B:$B,$A103,Entries!$C:$C,"Return to supplier"))</f>
        <v/>
      </c>
      <c r="F103" s="16" t="str">
        <f>IF($A103="","",SUMIFS(Entries!$D:$D,Entries!$B:$B,$A103,Entries!$C:$C,"Issue to kitchen"))</f>
        <v/>
      </c>
      <c r="G103" s="16" t="str">
        <f>IF($A103="","",SUMIFS(Entries!$D:$D,Entries!$B:$B,$A103,Entries!$C:$C,"Wastage"))</f>
        <v/>
      </c>
      <c r="H103" s="16" t="str">
        <f>IF($A103="","",SUMIFS(Entries!$D:$D,Entries!$B:$B,$A103,Entries!$C:$C,"Staff meal"))</f>
        <v/>
      </c>
      <c r="I103" s="21" t="str">
        <f t="shared" si="3"/>
        <v/>
      </c>
      <c r="J103" s="17" t="str">
        <f>IF($A103="","",ROUND(I103*N(Items!G102),2))</f>
        <v/>
      </c>
      <c r="K103" s="16" t="str">
        <f>IF($A103="","",N(Items!F102))</f>
        <v/>
      </c>
      <c r="L103" s="22" t="str">
        <f t="shared" si="4"/>
        <v/>
      </c>
      <c r="M103" s="13"/>
      <c r="N103" s="16" t="str">
        <f t="shared" si="5"/>
        <v/>
      </c>
      <c r="O103" s="17" t="str">
        <f>IF(N103="","",ROUND(N103*N(Items!G102),2))</f>
        <v/>
      </c>
    </row>
    <row r="104" spans="1:15" x14ac:dyDescent="0.3">
      <c r="A104" s="20" t="str">
        <f>IF(Items!A103="","",Items!A103)</f>
        <v/>
      </c>
      <c r="B104" s="20" t="str">
        <f>IF($A104="","",Items!C103&amp;"")</f>
        <v/>
      </c>
      <c r="C104" s="16" t="str">
        <f>IF($A104="","",N(Items!E103))</f>
        <v/>
      </c>
      <c r="D104" s="16" t="str">
        <f>IF($A104="","",SUMIFS(Entries!$D:$D,Entries!$B:$B,$A104,Entries!$C:$C,"Purchase"))</f>
        <v/>
      </c>
      <c r="E104" s="16" t="str">
        <f>IF($A104="","",SUMIFS(Entries!$D:$D,Entries!$B:$B,$A104,Entries!$C:$C,"Return to supplier"))</f>
        <v/>
      </c>
      <c r="F104" s="16" t="str">
        <f>IF($A104="","",SUMIFS(Entries!$D:$D,Entries!$B:$B,$A104,Entries!$C:$C,"Issue to kitchen"))</f>
        <v/>
      </c>
      <c r="G104" s="16" t="str">
        <f>IF($A104="","",SUMIFS(Entries!$D:$D,Entries!$B:$B,$A104,Entries!$C:$C,"Wastage"))</f>
        <v/>
      </c>
      <c r="H104" s="16" t="str">
        <f>IF($A104="","",SUMIFS(Entries!$D:$D,Entries!$B:$B,$A104,Entries!$C:$C,"Staff meal"))</f>
        <v/>
      </c>
      <c r="I104" s="21" t="str">
        <f t="shared" si="3"/>
        <v/>
      </c>
      <c r="J104" s="17" t="str">
        <f>IF($A104="","",ROUND(I104*N(Items!G103),2))</f>
        <v/>
      </c>
      <c r="K104" s="16" t="str">
        <f>IF($A104="","",N(Items!F103))</f>
        <v/>
      </c>
      <c r="L104" s="22" t="str">
        <f t="shared" si="4"/>
        <v/>
      </c>
      <c r="M104" s="13"/>
      <c r="N104" s="16" t="str">
        <f t="shared" si="5"/>
        <v/>
      </c>
      <c r="O104" s="17" t="str">
        <f>IF(N104="","",ROUND(N104*N(Items!G103),2))</f>
        <v/>
      </c>
    </row>
    <row r="105" spans="1:15" x14ac:dyDescent="0.3">
      <c r="A105" s="20" t="str">
        <f>IF(Items!A104="","",Items!A104)</f>
        <v/>
      </c>
      <c r="B105" s="20" t="str">
        <f>IF($A105="","",Items!C104&amp;"")</f>
        <v/>
      </c>
      <c r="C105" s="16" t="str">
        <f>IF($A105="","",N(Items!E104))</f>
        <v/>
      </c>
      <c r="D105" s="16" t="str">
        <f>IF($A105="","",SUMIFS(Entries!$D:$D,Entries!$B:$B,$A105,Entries!$C:$C,"Purchase"))</f>
        <v/>
      </c>
      <c r="E105" s="16" t="str">
        <f>IF($A105="","",SUMIFS(Entries!$D:$D,Entries!$B:$B,$A105,Entries!$C:$C,"Return to supplier"))</f>
        <v/>
      </c>
      <c r="F105" s="16" t="str">
        <f>IF($A105="","",SUMIFS(Entries!$D:$D,Entries!$B:$B,$A105,Entries!$C:$C,"Issue to kitchen"))</f>
        <v/>
      </c>
      <c r="G105" s="16" t="str">
        <f>IF($A105="","",SUMIFS(Entries!$D:$D,Entries!$B:$B,$A105,Entries!$C:$C,"Wastage"))</f>
        <v/>
      </c>
      <c r="H105" s="16" t="str">
        <f>IF($A105="","",SUMIFS(Entries!$D:$D,Entries!$B:$B,$A105,Entries!$C:$C,"Staff meal"))</f>
        <v/>
      </c>
      <c r="I105" s="21" t="str">
        <f t="shared" si="3"/>
        <v/>
      </c>
      <c r="J105" s="17" t="str">
        <f>IF($A105="","",ROUND(I105*N(Items!G104),2))</f>
        <v/>
      </c>
      <c r="K105" s="16" t="str">
        <f>IF($A105="","",N(Items!F104))</f>
        <v/>
      </c>
      <c r="L105" s="22" t="str">
        <f t="shared" si="4"/>
        <v/>
      </c>
      <c r="M105" s="13"/>
      <c r="N105" s="16" t="str">
        <f t="shared" si="5"/>
        <v/>
      </c>
      <c r="O105" s="17" t="str">
        <f>IF(N105="","",ROUND(N105*N(Items!G104),2))</f>
        <v/>
      </c>
    </row>
    <row r="106" spans="1:15" x14ac:dyDescent="0.3">
      <c r="A106" s="20" t="str">
        <f>IF(Items!A105="","",Items!A105)</f>
        <v/>
      </c>
      <c r="B106" s="20" t="str">
        <f>IF($A106="","",Items!C105&amp;"")</f>
        <v/>
      </c>
      <c r="C106" s="16" t="str">
        <f>IF($A106="","",N(Items!E105))</f>
        <v/>
      </c>
      <c r="D106" s="16" t="str">
        <f>IF($A106="","",SUMIFS(Entries!$D:$D,Entries!$B:$B,$A106,Entries!$C:$C,"Purchase"))</f>
        <v/>
      </c>
      <c r="E106" s="16" t="str">
        <f>IF($A106="","",SUMIFS(Entries!$D:$D,Entries!$B:$B,$A106,Entries!$C:$C,"Return to supplier"))</f>
        <v/>
      </c>
      <c r="F106" s="16" t="str">
        <f>IF($A106="","",SUMIFS(Entries!$D:$D,Entries!$B:$B,$A106,Entries!$C:$C,"Issue to kitchen"))</f>
        <v/>
      </c>
      <c r="G106" s="16" t="str">
        <f>IF($A106="","",SUMIFS(Entries!$D:$D,Entries!$B:$B,$A106,Entries!$C:$C,"Wastage"))</f>
        <v/>
      </c>
      <c r="H106" s="16" t="str">
        <f>IF($A106="","",SUMIFS(Entries!$D:$D,Entries!$B:$B,$A106,Entries!$C:$C,"Staff meal"))</f>
        <v/>
      </c>
      <c r="I106" s="21" t="str">
        <f t="shared" si="3"/>
        <v/>
      </c>
      <c r="J106" s="17" t="str">
        <f>IF($A106="","",ROUND(I106*N(Items!G105),2))</f>
        <v/>
      </c>
      <c r="K106" s="16" t="str">
        <f>IF($A106="","",N(Items!F105))</f>
        <v/>
      </c>
      <c r="L106" s="22" t="str">
        <f t="shared" si="4"/>
        <v/>
      </c>
      <c r="M106" s="13"/>
      <c r="N106" s="16" t="str">
        <f t="shared" si="5"/>
        <v/>
      </c>
      <c r="O106" s="17" t="str">
        <f>IF(N106="","",ROUND(N106*N(Items!G105),2))</f>
        <v/>
      </c>
    </row>
    <row r="107" spans="1:15" x14ac:dyDescent="0.3">
      <c r="A107" s="20" t="str">
        <f>IF(Items!A106="","",Items!A106)</f>
        <v/>
      </c>
      <c r="B107" s="20" t="str">
        <f>IF($A107="","",Items!C106&amp;"")</f>
        <v/>
      </c>
      <c r="C107" s="16" t="str">
        <f>IF($A107="","",N(Items!E106))</f>
        <v/>
      </c>
      <c r="D107" s="16" t="str">
        <f>IF($A107="","",SUMIFS(Entries!$D:$D,Entries!$B:$B,$A107,Entries!$C:$C,"Purchase"))</f>
        <v/>
      </c>
      <c r="E107" s="16" t="str">
        <f>IF($A107="","",SUMIFS(Entries!$D:$D,Entries!$B:$B,$A107,Entries!$C:$C,"Return to supplier"))</f>
        <v/>
      </c>
      <c r="F107" s="16" t="str">
        <f>IF($A107="","",SUMIFS(Entries!$D:$D,Entries!$B:$B,$A107,Entries!$C:$C,"Issue to kitchen"))</f>
        <v/>
      </c>
      <c r="G107" s="16" t="str">
        <f>IF($A107="","",SUMIFS(Entries!$D:$D,Entries!$B:$B,$A107,Entries!$C:$C,"Wastage"))</f>
        <v/>
      </c>
      <c r="H107" s="16" t="str">
        <f>IF($A107="","",SUMIFS(Entries!$D:$D,Entries!$B:$B,$A107,Entries!$C:$C,"Staff meal"))</f>
        <v/>
      </c>
      <c r="I107" s="21" t="str">
        <f t="shared" si="3"/>
        <v/>
      </c>
      <c r="J107" s="17" t="str">
        <f>IF($A107="","",ROUND(I107*N(Items!G106),2))</f>
        <v/>
      </c>
      <c r="K107" s="16" t="str">
        <f>IF($A107="","",N(Items!F106))</f>
        <v/>
      </c>
      <c r="L107" s="22" t="str">
        <f t="shared" si="4"/>
        <v/>
      </c>
      <c r="M107" s="13"/>
      <c r="N107" s="16" t="str">
        <f t="shared" si="5"/>
        <v/>
      </c>
      <c r="O107" s="17" t="str">
        <f>IF(N107="","",ROUND(N107*N(Items!G106),2))</f>
        <v/>
      </c>
    </row>
    <row r="108" spans="1:15" x14ac:dyDescent="0.3">
      <c r="A108" s="20" t="str">
        <f>IF(Items!A107="","",Items!A107)</f>
        <v/>
      </c>
      <c r="B108" s="20" t="str">
        <f>IF($A108="","",Items!C107&amp;"")</f>
        <v/>
      </c>
      <c r="C108" s="16" t="str">
        <f>IF($A108="","",N(Items!E107))</f>
        <v/>
      </c>
      <c r="D108" s="16" t="str">
        <f>IF($A108="","",SUMIFS(Entries!$D:$D,Entries!$B:$B,$A108,Entries!$C:$C,"Purchase"))</f>
        <v/>
      </c>
      <c r="E108" s="16" t="str">
        <f>IF($A108="","",SUMIFS(Entries!$D:$D,Entries!$B:$B,$A108,Entries!$C:$C,"Return to supplier"))</f>
        <v/>
      </c>
      <c r="F108" s="16" t="str">
        <f>IF($A108="","",SUMIFS(Entries!$D:$D,Entries!$B:$B,$A108,Entries!$C:$C,"Issue to kitchen"))</f>
        <v/>
      </c>
      <c r="G108" s="16" t="str">
        <f>IF($A108="","",SUMIFS(Entries!$D:$D,Entries!$B:$B,$A108,Entries!$C:$C,"Wastage"))</f>
        <v/>
      </c>
      <c r="H108" s="16" t="str">
        <f>IF($A108="","",SUMIFS(Entries!$D:$D,Entries!$B:$B,$A108,Entries!$C:$C,"Staff meal"))</f>
        <v/>
      </c>
      <c r="I108" s="21" t="str">
        <f t="shared" si="3"/>
        <v/>
      </c>
      <c r="J108" s="17" t="str">
        <f>IF($A108="","",ROUND(I108*N(Items!G107),2))</f>
        <v/>
      </c>
      <c r="K108" s="16" t="str">
        <f>IF($A108="","",N(Items!F107))</f>
        <v/>
      </c>
      <c r="L108" s="22" t="str">
        <f t="shared" si="4"/>
        <v/>
      </c>
      <c r="M108" s="13"/>
      <c r="N108" s="16" t="str">
        <f t="shared" si="5"/>
        <v/>
      </c>
      <c r="O108" s="17" t="str">
        <f>IF(N108="","",ROUND(N108*N(Items!G107),2))</f>
        <v/>
      </c>
    </row>
    <row r="109" spans="1:15" x14ac:dyDescent="0.3">
      <c r="A109" s="20" t="str">
        <f>IF(Items!A108="","",Items!A108)</f>
        <v/>
      </c>
      <c r="B109" s="20" t="str">
        <f>IF($A109="","",Items!C108&amp;"")</f>
        <v/>
      </c>
      <c r="C109" s="16" t="str">
        <f>IF($A109="","",N(Items!E108))</f>
        <v/>
      </c>
      <c r="D109" s="16" t="str">
        <f>IF($A109="","",SUMIFS(Entries!$D:$D,Entries!$B:$B,$A109,Entries!$C:$C,"Purchase"))</f>
        <v/>
      </c>
      <c r="E109" s="16" t="str">
        <f>IF($A109="","",SUMIFS(Entries!$D:$D,Entries!$B:$B,$A109,Entries!$C:$C,"Return to supplier"))</f>
        <v/>
      </c>
      <c r="F109" s="16" t="str">
        <f>IF($A109="","",SUMIFS(Entries!$D:$D,Entries!$B:$B,$A109,Entries!$C:$C,"Issue to kitchen"))</f>
        <v/>
      </c>
      <c r="G109" s="16" t="str">
        <f>IF($A109="","",SUMIFS(Entries!$D:$D,Entries!$B:$B,$A109,Entries!$C:$C,"Wastage"))</f>
        <v/>
      </c>
      <c r="H109" s="16" t="str">
        <f>IF($A109="","",SUMIFS(Entries!$D:$D,Entries!$B:$B,$A109,Entries!$C:$C,"Staff meal"))</f>
        <v/>
      </c>
      <c r="I109" s="21" t="str">
        <f t="shared" si="3"/>
        <v/>
      </c>
      <c r="J109" s="17" t="str">
        <f>IF($A109="","",ROUND(I109*N(Items!G108),2))</f>
        <v/>
      </c>
      <c r="K109" s="16" t="str">
        <f>IF($A109="","",N(Items!F108))</f>
        <v/>
      </c>
      <c r="L109" s="22" t="str">
        <f t="shared" si="4"/>
        <v/>
      </c>
      <c r="M109" s="13"/>
      <c r="N109" s="16" t="str">
        <f t="shared" si="5"/>
        <v/>
      </c>
      <c r="O109" s="17" t="str">
        <f>IF(N109="","",ROUND(N109*N(Items!G108),2))</f>
        <v/>
      </c>
    </row>
    <row r="110" spans="1:15" x14ac:dyDescent="0.3">
      <c r="A110" s="20" t="str">
        <f>IF(Items!A109="","",Items!A109)</f>
        <v/>
      </c>
      <c r="B110" s="20" t="str">
        <f>IF($A110="","",Items!C109&amp;"")</f>
        <v/>
      </c>
      <c r="C110" s="16" t="str">
        <f>IF($A110="","",N(Items!E109))</f>
        <v/>
      </c>
      <c r="D110" s="16" t="str">
        <f>IF($A110="","",SUMIFS(Entries!$D:$D,Entries!$B:$B,$A110,Entries!$C:$C,"Purchase"))</f>
        <v/>
      </c>
      <c r="E110" s="16" t="str">
        <f>IF($A110="","",SUMIFS(Entries!$D:$D,Entries!$B:$B,$A110,Entries!$C:$C,"Return to supplier"))</f>
        <v/>
      </c>
      <c r="F110" s="16" t="str">
        <f>IF($A110="","",SUMIFS(Entries!$D:$D,Entries!$B:$B,$A110,Entries!$C:$C,"Issue to kitchen"))</f>
        <v/>
      </c>
      <c r="G110" s="16" t="str">
        <f>IF($A110="","",SUMIFS(Entries!$D:$D,Entries!$B:$B,$A110,Entries!$C:$C,"Wastage"))</f>
        <v/>
      </c>
      <c r="H110" s="16" t="str">
        <f>IF($A110="","",SUMIFS(Entries!$D:$D,Entries!$B:$B,$A110,Entries!$C:$C,"Staff meal"))</f>
        <v/>
      </c>
      <c r="I110" s="21" t="str">
        <f t="shared" si="3"/>
        <v/>
      </c>
      <c r="J110" s="17" t="str">
        <f>IF($A110="","",ROUND(I110*N(Items!G109),2))</f>
        <v/>
      </c>
      <c r="K110" s="16" t="str">
        <f>IF($A110="","",N(Items!F109))</f>
        <v/>
      </c>
      <c r="L110" s="22" t="str">
        <f t="shared" si="4"/>
        <v/>
      </c>
      <c r="M110" s="13"/>
      <c r="N110" s="16" t="str">
        <f t="shared" si="5"/>
        <v/>
      </c>
      <c r="O110" s="17" t="str">
        <f>IF(N110="","",ROUND(N110*N(Items!G109),2))</f>
        <v/>
      </c>
    </row>
    <row r="111" spans="1:15" x14ac:dyDescent="0.3">
      <c r="A111" s="20" t="str">
        <f>IF(Items!A110="","",Items!A110)</f>
        <v/>
      </c>
      <c r="B111" s="20" t="str">
        <f>IF($A111="","",Items!C110&amp;"")</f>
        <v/>
      </c>
      <c r="C111" s="16" t="str">
        <f>IF($A111="","",N(Items!E110))</f>
        <v/>
      </c>
      <c r="D111" s="16" t="str">
        <f>IF($A111="","",SUMIFS(Entries!$D:$D,Entries!$B:$B,$A111,Entries!$C:$C,"Purchase"))</f>
        <v/>
      </c>
      <c r="E111" s="16" t="str">
        <f>IF($A111="","",SUMIFS(Entries!$D:$D,Entries!$B:$B,$A111,Entries!$C:$C,"Return to supplier"))</f>
        <v/>
      </c>
      <c r="F111" s="16" t="str">
        <f>IF($A111="","",SUMIFS(Entries!$D:$D,Entries!$B:$B,$A111,Entries!$C:$C,"Issue to kitchen"))</f>
        <v/>
      </c>
      <c r="G111" s="16" t="str">
        <f>IF($A111="","",SUMIFS(Entries!$D:$D,Entries!$B:$B,$A111,Entries!$C:$C,"Wastage"))</f>
        <v/>
      </c>
      <c r="H111" s="16" t="str">
        <f>IF($A111="","",SUMIFS(Entries!$D:$D,Entries!$B:$B,$A111,Entries!$C:$C,"Staff meal"))</f>
        <v/>
      </c>
      <c r="I111" s="21" t="str">
        <f t="shared" si="3"/>
        <v/>
      </c>
      <c r="J111" s="17" t="str">
        <f>IF($A111="","",ROUND(I111*N(Items!G110),2))</f>
        <v/>
      </c>
      <c r="K111" s="16" t="str">
        <f>IF($A111="","",N(Items!F110))</f>
        <v/>
      </c>
      <c r="L111" s="22" t="str">
        <f t="shared" si="4"/>
        <v/>
      </c>
      <c r="M111" s="13"/>
      <c r="N111" s="16" t="str">
        <f t="shared" si="5"/>
        <v/>
      </c>
      <c r="O111" s="17" t="str">
        <f>IF(N111="","",ROUND(N111*N(Items!G110),2))</f>
        <v/>
      </c>
    </row>
    <row r="112" spans="1:15" x14ac:dyDescent="0.3">
      <c r="A112" s="20" t="str">
        <f>IF(Items!A111="","",Items!A111)</f>
        <v/>
      </c>
      <c r="B112" s="20" t="str">
        <f>IF($A112="","",Items!C111&amp;"")</f>
        <v/>
      </c>
      <c r="C112" s="16" t="str">
        <f>IF($A112="","",N(Items!E111))</f>
        <v/>
      </c>
      <c r="D112" s="16" t="str">
        <f>IF($A112="","",SUMIFS(Entries!$D:$D,Entries!$B:$B,$A112,Entries!$C:$C,"Purchase"))</f>
        <v/>
      </c>
      <c r="E112" s="16" t="str">
        <f>IF($A112="","",SUMIFS(Entries!$D:$D,Entries!$B:$B,$A112,Entries!$C:$C,"Return to supplier"))</f>
        <v/>
      </c>
      <c r="F112" s="16" t="str">
        <f>IF($A112="","",SUMIFS(Entries!$D:$D,Entries!$B:$B,$A112,Entries!$C:$C,"Issue to kitchen"))</f>
        <v/>
      </c>
      <c r="G112" s="16" t="str">
        <f>IF($A112="","",SUMIFS(Entries!$D:$D,Entries!$B:$B,$A112,Entries!$C:$C,"Wastage"))</f>
        <v/>
      </c>
      <c r="H112" s="16" t="str">
        <f>IF($A112="","",SUMIFS(Entries!$D:$D,Entries!$B:$B,$A112,Entries!$C:$C,"Staff meal"))</f>
        <v/>
      </c>
      <c r="I112" s="21" t="str">
        <f t="shared" si="3"/>
        <v/>
      </c>
      <c r="J112" s="17" t="str">
        <f>IF($A112="","",ROUND(I112*N(Items!G111),2))</f>
        <v/>
      </c>
      <c r="K112" s="16" t="str">
        <f>IF($A112="","",N(Items!F111))</f>
        <v/>
      </c>
      <c r="L112" s="22" t="str">
        <f t="shared" si="4"/>
        <v/>
      </c>
      <c r="M112" s="13"/>
      <c r="N112" s="16" t="str">
        <f t="shared" si="5"/>
        <v/>
      </c>
      <c r="O112" s="17" t="str">
        <f>IF(N112="","",ROUND(N112*N(Items!G111),2))</f>
        <v/>
      </c>
    </row>
    <row r="113" spans="1:15" x14ac:dyDescent="0.3">
      <c r="A113" s="20" t="str">
        <f>IF(Items!A112="","",Items!A112)</f>
        <v/>
      </c>
      <c r="B113" s="20" t="str">
        <f>IF($A113="","",Items!C112&amp;"")</f>
        <v/>
      </c>
      <c r="C113" s="16" t="str">
        <f>IF($A113="","",N(Items!E112))</f>
        <v/>
      </c>
      <c r="D113" s="16" t="str">
        <f>IF($A113="","",SUMIFS(Entries!$D:$D,Entries!$B:$B,$A113,Entries!$C:$C,"Purchase"))</f>
        <v/>
      </c>
      <c r="E113" s="16" t="str">
        <f>IF($A113="","",SUMIFS(Entries!$D:$D,Entries!$B:$B,$A113,Entries!$C:$C,"Return to supplier"))</f>
        <v/>
      </c>
      <c r="F113" s="16" t="str">
        <f>IF($A113="","",SUMIFS(Entries!$D:$D,Entries!$B:$B,$A113,Entries!$C:$C,"Issue to kitchen"))</f>
        <v/>
      </c>
      <c r="G113" s="16" t="str">
        <f>IF($A113="","",SUMIFS(Entries!$D:$D,Entries!$B:$B,$A113,Entries!$C:$C,"Wastage"))</f>
        <v/>
      </c>
      <c r="H113" s="16" t="str">
        <f>IF($A113="","",SUMIFS(Entries!$D:$D,Entries!$B:$B,$A113,Entries!$C:$C,"Staff meal"))</f>
        <v/>
      </c>
      <c r="I113" s="21" t="str">
        <f t="shared" si="3"/>
        <v/>
      </c>
      <c r="J113" s="17" t="str">
        <f>IF($A113="","",ROUND(I113*N(Items!G112),2))</f>
        <v/>
      </c>
      <c r="K113" s="16" t="str">
        <f>IF($A113="","",N(Items!F112))</f>
        <v/>
      </c>
      <c r="L113" s="22" t="str">
        <f t="shared" si="4"/>
        <v/>
      </c>
      <c r="M113" s="13"/>
      <c r="N113" s="16" t="str">
        <f t="shared" si="5"/>
        <v/>
      </c>
      <c r="O113" s="17" t="str">
        <f>IF(N113="","",ROUND(N113*N(Items!G112),2))</f>
        <v/>
      </c>
    </row>
    <row r="114" spans="1:15" x14ac:dyDescent="0.3">
      <c r="A114" s="20" t="str">
        <f>IF(Items!A113="","",Items!A113)</f>
        <v/>
      </c>
      <c r="B114" s="20" t="str">
        <f>IF($A114="","",Items!C113&amp;"")</f>
        <v/>
      </c>
      <c r="C114" s="16" t="str">
        <f>IF($A114="","",N(Items!E113))</f>
        <v/>
      </c>
      <c r="D114" s="16" t="str">
        <f>IF($A114="","",SUMIFS(Entries!$D:$D,Entries!$B:$B,$A114,Entries!$C:$C,"Purchase"))</f>
        <v/>
      </c>
      <c r="E114" s="16" t="str">
        <f>IF($A114="","",SUMIFS(Entries!$D:$D,Entries!$B:$B,$A114,Entries!$C:$C,"Return to supplier"))</f>
        <v/>
      </c>
      <c r="F114" s="16" t="str">
        <f>IF($A114="","",SUMIFS(Entries!$D:$D,Entries!$B:$B,$A114,Entries!$C:$C,"Issue to kitchen"))</f>
        <v/>
      </c>
      <c r="G114" s="16" t="str">
        <f>IF($A114="","",SUMIFS(Entries!$D:$D,Entries!$B:$B,$A114,Entries!$C:$C,"Wastage"))</f>
        <v/>
      </c>
      <c r="H114" s="16" t="str">
        <f>IF($A114="","",SUMIFS(Entries!$D:$D,Entries!$B:$B,$A114,Entries!$C:$C,"Staff meal"))</f>
        <v/>
      </c>
      <c r="I114" s="21" t="str">
        <f t="shared" si="3"/>
        <v/>
      </c>
      <c r="J114" s="17" t="str">
        <f>IF($A114="","",ROUND(I114*N(Items!G113),2))</f>
        <v/>
      </c>
      <c r="K114" s="16" t="str">
        <f>IF($A114="","",N(Items!F113))</f>
        <v/>
      </c>
      <c r="L114" s="22" t="str">
        <f t="shared" si="4"/>
        <v/>
      </c>
      <c r="M114" s="13"/>
      <c r="N114" s="16" t="str">
        <f t="shared" si="5"/>
        <v/>
      </c>
      <c r="O114" s="17" t="str">
        <f>IF(N114="","",ROUND(N114*N(Items!G113),2))</f>
        <v/>
      </c>
    </row>
    <row r="115" spans="1:15" x14ac:dyDescent="0.3">
      <c r="A115" s="20" t="str">
        <f>IF(Items!A114="","",Items!A114)</f>
        <v/>
      </c>
      <c r="B115" s="20" t="str">
        <f>IF($A115="","",Items!C114&amp;"")</f>
        <v/>
      </c>
      <c r="C115" s="16" t="str">
        <f>IF($A115="","",N(Items!E114))</f>
        <v/>
      </c>
      <c r="D115" s="16" t="str">
        <f>IF($A115="","",SUMIFS(Entries!$D:$D,Entries!$B:$B,$A115,Entries!$C:$C,"Purchase"))</f>
        <v/>
      </c>
      <c r="E115" s="16" t="str">
        <f>IF($A115="","",SUMIFS(Entries!$D:$D,Entries!$B:$B,$A115,Entries!$C:$C,"Return to supplier"))</f>
        <v/>
      </c>
      <c r="F115" s="16" t="str">
        <f>IF($A115="","",SUMIFS(Entries!$D:$D,Entries!$B:$B,$A115,Entries!$C:$C,"Issue to kitchen"))</f>
        <v/>
      </c>
      <c r="G115" s="16" t="str">
        <f>IF($A115="","",SUMIFS(Entries!$D:$D,Entries!$B:$B,$A115,Entries!$C:$C,"Wastage"))</f>
        <v/>
      </c>
      <c r="H115" s="16" t="str">
        <f>IF($A115="","",SUMIFS(Entries!$D:$D,Entries!$B:$B,$A115,Entries!$C:$C,"Staff meal"))</f>
        <v/>
      </c>
      <c r="I115" s="21" t="str">
        <f t="shared" si="3"/>
        <v/>
      </c>
      <c r="J115" s="17" t="str">
        <f>IF($A115="","",ROUND(I115*N(Items!G114),2))</f>
        <v/>
      </c>
      <c r="K115" s="16" t="str">
        <f>IF($A115="","",N(Items!F114))</f>
        <v/>
      </c>
      <c r="L115" s="22" t="str">
        <f t="shared" si="4"/>
        <v/>
      </c>
      <c r="M115" s="13"/>
      <c r="N115" s="16" t="str">
        <f t="shared" si="5"/>
        <v/>
      </c>
      <c r="O115" s="17" t="str">
        <f>IF(N115="","",ROUND(N115*N(Items!G114),2))</f>
        <v/>
      </c>
    </row>
    <row r="116" spans="1:15" x14ac:dyDescent="0.3">
      <c r="A116" s="20" t="str">
        <f>IF(Items!A115="","",Items!A115)</f>
        <v/>
      </c>
      <c r="B116" s="20" t="str">
        <f>IF($A116="","",Items!C115&amp;"")</f>
        <v/>
      </c>
      <c r="C116" s="16" t="str">
        <f>IF($A116="","",N(Items!E115))</f>
        <v/>
      </c>
      <c r="D116" s="16" t="str">
        <f>IF($A116="","",SUMIFS(Entries!$D:$D,Entries!$B:$B,$A116,Entries!$C:$C,"Purchase"))</f>
        <v/>
      </c>
      <c r="E116" s="16" t="str">
        <f>IF($A116="","",SUMIFS(Entries!$D:$D,Entries!$B:$B,$A116,Entries!$C:$C,"Return to supplier"))</f>
        <v/>
      </c>
      <c r="F116" s="16" t="str">
        <f>IF($A116="","",SUMIFS(Entries!$D:$D,Entries!$B:$B,$A116,Entries!$C:$C,"Issue to kitchen"))</f>
        <v/>
      </c>
      <c r="G116" s="16" t="str">
        <f>IF($A116="","",SUMIFS(Entries!$D:$D,Entries!$B:$B,$A116,Entries!$C:$C,"Wastage"))</f>
        <v/>
      </c>
      <c r="H116" s="16" t="str">
        <f>IF($A116="","",SUMIFS(Entries!$D:$D,Entries!$B:$B,$A116,Entries!$C:$C,"Staff meal"))</f>
        <v/>
      </c>
      <c r="I116" s="21" t="str">
        <f t="shared" si="3"/>
        <v/>
      </c>
      <c r="J116" s="17" t="str">
        <f>IF($A116="","",ROUND(I116*N(Items!G115),2))</f>
        <v/>
      </c>
      <c r="K116" s="16" t="str">
        <f>IF($A116="","",N(Items!F115))</f>
        <v/>
      </c>
      <c r="L116" s="22" t="str">
        <f t="shared" si="4"/>
        <v/>
      </c>
      <c r="M116" s="13"/>
      <c r="N116" s="16" t="str">
        <f t="shared" si="5"/>
        <v/>
      </c>
      <c r="O116" s="17" t="str">
        <f>IF(N116="","",ROUND(N116*N(Items!G115),2))</f>
        <v/>
      </c>
    </row>
    <row r="117" spans="1:15" x14ac:dyDescent="0.3">
      <c r="A117" s="20" t="str">
        <f>IF(Items!A116="","",Items!A116)</f>
        <v/>
      </c>
      <c r="B117" s="20" t="str">
        <f>IF($A117="","",Items!C116&amp;"")</f>
        <v/>
      </c>
      <c r="C117" s="16" t="str">
        <f>IF($A117="","",N(Items!E116))</f>
        <v/>
      </c>
      <c r="D117" s="16" t="str">
        <f>IF($A117="","",SUMIFS(Entries!$D:$D,Entries!$B:$B,$A117,Entries!$C:$C,"Purchase"))</f>
        <v/>
      </c>
      <c r="E117" s="16" t="str">
        <f>IF($A117="","",SUMIFS(Entries!$D:$D,Entries!$B:$B,$A117,Entries!$C:$C,"Return to supplier"))</f>
        <v/>
      </c>
      <c r="F117" s="16" t="str">
        <f>IF($A117="","",SUMIFS(Entries!$D:$D,Entries!$B:$B,$A117,Entries!$C:$C,"Issue to kitchen"))</f>
        <v/>
      </c>
      <c r="G117" s="16" t="str">
        <f>IF($A117="","",SUMIFS(Entries!$D:$D,Entries!$B:$B,$A117,Entries!$C:$C,"Wastage"))</f>
        <v/>
      </c>
      <c r="H117" s="16" t="str">
        <f>IF($A117="","",SUMIFS(Entries!$D:$D,Entries!$B:$B,$A117,Entries!$C:$C,"Staff meal"))</f>
        <v/>
      </c>
      <c r="I117" s="21" t="str">
        <f t="shared" si="3"/>
        <v/>
      </c>
      <c r="J117" s="17" t="str">
        <f>IF($A117="","",ROUND(I117*N(Items!G116),2))</f>
        <v/>
      </c>
      <c r="K117" s="16" t="str">
        <f>IF($A117="","",N(Items!F116))</f>
        <v/>
      </c>
      <c r="L117" s="22" t="str">
        <f t="shared" si="4"/>
        <v/>
      </c>
      <c r="M117" s="13"/>
      <c r="N117" s="16" t="str">
        <f t="shared" si="5"/>
        <v/>
      </c>
      <c r="O117" s="17" t="str">
        <f>IF(N117="","",ROUND(N117*N(Items!G116),2))</f>
        <v/>
      </c>
    </row>
    <row r="118" spans="1:15" x14ac:dyDescent="0.3">
      <c r="A118" s="20" t="str">
        <f>IF(Items!A117="","",Items!A117)</f>
        <v/>
      </c>
      <c r="B118" s="20" t="str">
        <f>IF($A118="","",Items!C117&amp;"")</f>
        <v/>
      </c>
      <c r="C118" s="16" t="str">
        <f>IF($A118="","",N(Items!E117))</f>
        <v/>
      </c>
      <c r="D118" s="16" t="str">
        <f>IF($A118="","",SUMIFS(Entries!$D:$D,Entries!$B:$B,$A118,Entries!$C:$C,"Purchase"))</f>
        <v/>
      </c>
      <c r="E118" s="16" t="str">
        <f>IF($A118="","",SUMIFS(Entries!$D:$D,Entries!$B:$B,$A118,Entries!$C:$C,"Return to supplier"))</f>
        <v/>
      </c>
      <c r="F118" s="16" t="str">
        <f>IF($A118="","",SUMIFS(Entries!$D:$D,Entries!$B:$B,$A118,Entries!$C:$C,"Issue to kitchen"))</f>
        <v/>
      </c>
      <c r="G118" s="16" t="str">
        <f>IF($A118="","",SUMIFS(Entries!$D:$D,Entries!$B:$B,$A118,Entries!$C:$C,"Wastage"))</f>
        <v/>
      </c>
      <c r="H118" s="16" t="str">
        <f>IF($A118="","",SUMIFS(Entries!$D:$D,Entries!$B:$B,$A118,Entries!$C:$C,"Staff meal"))</f>
        <v/>
      </c>
      <c r="I118" s="21" t="str">
        <f t="shared" si="3"/>
        <v/>
      </c>
      <c r="J118" s="17" t="str">
        <f>IF($A118="","",ROUND(I118*N(Items!G117),2))</f>
        <v/>
      </c>
      <c r="K118" s="16" t="str">
        <f>IF($A118="","",N(Items!F117))</f>
        <v/>
      </c>
      <c r="L118" s="22" t="str">
        <f t="shared" si="4"/>
        <v/>
      </c>
      <c r="M118" s="13"/>
      <c r="N118" s="16" t="str">
        <f t="shared" si="5"/>
        <v/>
      </c>
      <c r="O118" s="17" t="str">
        <f>IF(N118="","",ROUND(N118*N(Items!G117),2))</f>
        <v/>
      </c>
    </row>
    <row r="119" spans="1:15" x14ac:dyDescent="0.3">
      <c r="A119" s="20" t="str">
        <f>IF(Items!A118="","",Items!A118)</f>
        <v/>
      </c>
      <c r="B119" s="20" t="str">
        <f>IF($A119="","",Items!C118&amp;"")</f>
        <v/>
      </c>
      <c r="C119" s="16" t="str">
        <f>IF($A119="","",N(Items!E118))</f>
        <v/>
      </c>
      <c r="D119" s="16" t="str">
        <f>IF($A119="","",SUMIFS(Entries!$D:$D,Entries!$B:$B,$A119,Entries!$C:$C,"Purchase"))</f>
        <v/>
      </c>
      <c r="E119" s="16" t="str">
        <f>IF($A119="","",SUMIFS(Entries!$D:$D,Entries!$B:$B,$A119,Entries!$C:$C,"Return to supplier"))</f>
        <v/>
      </c>
      <c r="F119" s="16" t="str">
        <f>IF($A119="","",SUMIFS(Entries!$D:$D,Entries!$B:$B,$A119,Entries!$C:$C,"Issue to kitchen"))</f>
        <v/>
      </c>
      <c r="G119" s="16" t="str">
        <f>IF($A119="","",SUMIFS(Entries!$D:$D,Entries!$B:$B,$A119,Entries!$C:$C,"Wastage"))</f>
        <v/>
      </c>
      <c r="H119" s="16" t="str">
        <f>IF($A119="","",SUMIFS(Entries!$D:$D,Entries!$B:$B,$A119,Entries!$C:$C,"Staff meal"))</f>
        <v/>
      </c>
      <c r="I119" s="21" t="str">
        <f t="shared" si="3"/>
        <v/>
      </c>
      <c r="J119" s="17" t="str">
        <f>IF($A119="","",ROUND(I119*N(Items!G118),2))</f>
        <v/>
      </c>
      <c r="K119" s="16" t="str">
        <f>IF($A119="","",N(Items!F118))</f>
        <v/>
      </c>
      <c r="L119" s="22" t="str">
        <f t="shared" si="4"/>
        <v/>
      </c>
      <c r="M119" s="13"/>
      <c r="N119" s="16" t="str">
        <f t="shared" si="5"/>
        <v/>
      </c>
      <c r="O119" s="17" t="str">
        <f>IF(N119="","",ROUND(N119*N(Items!G118),2))</f>
        <v/>
      </c>
    </row>
    <row r="120" spans="1:15" x14ac:dyDescent="0.3">
      <c r="A120" s="20" t="str">
        <f>IF(Items!A119="","",Items!A119)</f>
        <v/>
      </c>
      <c r="B120" s="20" t="str">
        <f>IF($A120="","",Items!C119&amp;"")</f>
        <v/>
      </c>
      <c r="C120" s="16" t="str">
        <f>IF($A120="","",N(Items!E119))</f>
        <v/>
      </c>
      <c r="D120" s="16" t="str">
        <f>IF($A120="","",SUMIFS(Entries!$D:$D,Entries!$B:$B,$A120,Entries!$C:$C,"Purchase"))</f>
        <v/>
      </c>
      <c r="E120" s="16" t="str">
        <f>IF($A120="","",SUMIFS(Entries!$D:$D,Entries!$B:$B,$A120,Entries!$C:$C,"Return to supplier"))</f>
        <v/>
      </c>
      <c r="F120" s="16" t="str">
        <f>IF($A120="","",SUMIFS(Entries!$D:$D,Entries!$B:$B,$A120,Entries!$C:$C,"Issue to kitchen"))</f>
        <v/>
      </c>
      <c r="G120" s="16" t="str">
        <f>IF($A120="","",SUMIFS(Entries!$D:$D,Entries!$B:$B,$A120,Entries!$C:$C,"Wastage"))</f>
        <v/>
      </c>
      <c r="H120" s="16" t="str">
        <f>IF($A120="","",SUMIFS(Entries!$D:$D,Entries!$B:$B,$A120,Entries!$C:$C,"Staff meal"))</f>
        <v/>
      </c>
      <c r="I120" s="21" t="str">
        <f t="shared" si="3"/>
        <v/>
      </c>
      <c r="J120" s="17" t="str">
        <f>IF($A120="","",ROUND(I120*N(Items!G119),2))</f>
        <v/>
      </c>
      <c r="K120" s="16" t="str">
        <f>IF($A120="","",N(Items!F119))</f>
        <v/>
      </c>
      <c r="L120" s="22" t="str">
        <f t="shared" si="4"/>
        <v/>
      </c>
      <c r="M120" s="13"/>
      <c r="N120" s="16" t="str">
        <f t="shared" si="5"/>
        <v/>
      </c>
      <c r="O120" s="17" t="str">
        <f>IF(N120="","",ROUND(N120*N(Items!G119),2))</f>
        <v/>
      </c>
    </row>
    <row r="121" spans="1:15" x14ac:dyDescent="0.3">
      <c r="A121" s="20" t="str">
        <f>IF(Items!A120="","",Items!A120)</f>
        <v/>
      </c>
      <c r="B121" s="20" t="str">
        <f>IF($A121="","",Items!C120&amp;"")</f>
        <v/>
      </c>
      <c r="C121" s="16" t="str">
        <f>IF($A121="","",N(Items!E120))</f>
        <v/>
      </c>
      <c r="D121" s="16" t="str">
        <f>IF($A121="","",SUMIFS(Entries!$D:$D,Entries!$B:$B,$A121,Entries!$C:$C,"Purchase"))</f>
        <v/>
      </c>
      <c r="E121" s="16" t="str">
        <f>IF($A121="","",SUMIFS(Entries!$D:$D,Entries!$B:$B,$A121,Entries!$C:$C,"Return to supplier"))</f>
        <v/>
      </c>
      <c r="F121" s="16" t="str">
        <f>IF($A121="","",SUMIFS(Entries!$D:$D,Entries!$B:$B,$A121,Entries!$C:$C,"Issue to kitchen"))</f>
        <v/>
      </c>
      <c r="G121" s="16" t="str">
        <f>IF($A121="","",SUMIFS(Entries!$D:$D,Entries!$B:$B,$A121,Entries!$C:$C,"Wastage"))</f>
        <v/>
      </c>
      <c r="H121" s="16" t="str">
        <f>IF($A121="","",SUMIFS(Entries!$D:$D,Entries!$B:$B,$A121,Entries!$C:$C,"Staff meal"))</f>
        <v/>
      </c>
      <c r="I121" s="21" t="str">
        <f t="shared" si="3"/>
        <v/>
      </c>
      <c r="J121" s="17" t="str">
        <f>IF($A121="","",ROUND(I121*N(Items!G120),2))</f>
        <v/>
      </c>
      <c r="K121" s="16" t="str">
        <f>IF($A121="","",N(Items!F120))</f>
        <v/>
      </c>
      <c r="L121" s="22" t="str">
        <f t="shared" si="4"/>
        <v/>
      </c>
      <c r="M121" s="13"/>
      <c r="N121" s="16" t="str">
        <f t="shared" si="5"/>
        <v/>
      </c>
      <c r="O121" s="17" t="str">
        <f>IF(N121="","",ROUND(N121*N(Items!G120),2))</f>
        <v/>
      </c>
    </row>
    <row r="122" spans="1:15" x14ac:dyDescent="0.3">
      <c r="A122" s="20" t="str">
        <f>IF(Items!A121="","",Items!A121)</f>
        <v/>
      </c>
      <c r="B122" s="20" t="str">
        <f>IF($A122="","",Items!C121&amp;"")</f>
        <v/>
      </c>
      <c r="C122" s="16" t="str">
        <f>IF($A122="","",N(Items!E121))</f>
        <v/>
      </c>
      <c r="D122" s="16" t="str">
        <f>IF($A122="","",SUMIFS(Entries!$D:$D,Entries!$B:$B,$A122,Entries!$C:$C,"Purchase"))</f>
        <v/>
      </c>
      <c r="E122" s="16" t="str">
        <f>IF($A122="","",SUMIFS(Entries!$D:$D,Entries!$B:$B,$A122,Entries!$C:$C,"Return to supplier"))</f>
        <v/>
      </c>
      <c r="F122" s="16" t="str">
        <f>IF($A122="","",SUMIFS(Entries!$D:$D,Entries!$B:$B,$A122,Entries!$C:$C,"Issue to kitchen"))</f>
        <v/>
      </c>
      <c r="G122" s="16" t="str">
        <f>IF($A122="","",SUMIFS(Entries!$D:$D,Entries!$B:$B,$A122,Entries!$C:$C,"Wastage"))</f>
        <v/>
      </c>
      <c r="H122" s="16" t="str">
        <f>IF($A122="","",SUMIFS(Entries!$D:$D,Entries!$B:$B,$A122,Entries!$C:$C,"Staff meal"))</f>
        <v/>
      </c>
      <c r="I122" s="21" t="str">
        <f t="shared" si="3"/>
        <v/>
      </c>
      <c r="J122" s="17" t="str">
        <f>IF($A122="","",ROUND(I122*N(Items!G121),2))</f>
        <v/>
      </c>
      <c r="K122" s="16" t="str">
        <f>IF($A122="","",N(Items!F121))</f>
        <v/>
      </c>
      <c r="L122" s="22" t="str">
        <f t="shared" si="4"/>
        <v/>
      </c>
      <c r="M122" s="13"/>
      <c r="N122" s="16" t="str">
        <f t="shared" si="5"/>
        <v/>
      </c>
      <c r="O122" s="17" t="str">
        <f>IF(N122="","",ROUND(N122*N(Items!G121),2))</f>
        <v/>
      </c>
    </row>
    <row r="123" spans="1:15" x14ac:dyDescent="0.3">
      <c r="A123" s="20" t="str">
        <f>IF(Items!A122="","",Items!A122)</f>
        <v/>
      </c>
      <c r="B123" s="20" t="str">
        <f>IF($A123="","",Items!C122&amp;"")</f>
        <v/>
      </c>
      <c r="C123" s="16" t="str">
        <f>IF($A123="","",N(Items!E122))</f>
        <v/>
      </c>
      <c r="D123" s="16" t="str">
        <f>IF($A123="","",SUMIFS(Entries!$D:$D,Entries!$B:$B,$A123,Entries!$C:$C,"Purchase"))</f>
        <v/>
      </c>
      <c r="E123" s="16" t="str">
        <f>IF($A123="","",SUMIFS(Entries!$D:$D,Entries!$B:$B,$A123,Entries!$C:$C,"Return to supplier"))</f>
        <v/>
      </c>
      <c r="F123" s="16" t="str">
        <f>IF($A123="","",SUMIFS(Entries!$D:$D,Entries!$B:$B,$A123,Entries!$C:$C,"Issue to kitchen"))</f>
        <v/>
      </c>
      <c r="G123" s="16" t="str">
        <f>IF($A123="","",SUMIFS(Entries!$D:$D,Entries!$B:$B,$A123,Entries!$C:$C,"Wastage"))</f>
        <v/>
      </c>
      <c r="H123" s="16" t="str">
        <f>IF($A123="","",SUMIFS(Entries!$D:$D,Entries!$B:$B,$A123,Entries!$C:$C,"Staff meal"))</f>
        <v/>
      </c>
      <c r="I123" s="21" t="str">
        <f t="shared" si="3"/>
        <v/>
      </c>
      <c r="J123" s="17" t="str">
        <f>IF($A123="","",ROUND(I123*N(Items!G122),2))</f>
        <v/>
      </c>
      <c r="K123" s="16" t="str">
        <f>IF($A123="","",N(Items!F122))</f>
        <v/>
      </c>
      <c r="L123" s="22" t="str">
        <f t="shared" si="4"/>
        <v/>
      </c>
      <c r="M123" s="13"/>
      <c r="N123" s="16" t="str">
        <f t="shared" si="5"/>
        <v/>
      </c>
      <c r="O123" s="17" t="str">
        <f>IF(N123="","",ROUND(N123*N(Items!G122),2))</f>
        <v/>
      </c>
    </row>
    <row r="124" spans="1:15" x14ac:dyDescent="0.3">
      <c r="A124" s="20" t="str">
        <f>IF(Items!A123="","",Items!A123)</f>
        <v/>
      </c>
      <c r="B124" s="20" t="str">
        <f>IF($A124="","",Items!C123&amp;"")</f>
        <v/>
      </c>
      <c r="C124" s="16" t="str">
        <f>IF($A124="","",N(Items!E123))</f>
        <v/>
      </c>
      <c r="D124" s="16" t="str">
        <f>IF($A124="","",SUMIFS(Entries!$D:$D,Entries!$B:$B,$A124,Entries!$C:$C,"Purchase"))</f>
        <v/>
      </c>
      <c r="E124" s="16" t="str">
        <f>IF($A124="","",SUMIFS(Entries!$D:$D,Entries!$B:$B,$A124,Entries!$C:$C,"Return to supplier"))</f>
        <v/>
      </c>
      <c r="F124" s="16" t="str">
        <f>IF($A124="","",SUMIFS(Entries!$D:$D,Entries!$B:$B,$A124,Entries!$C:$C,"Issue to kitchen"))</f>
        <v/>
      </c>
      <c r="G124" s="16" t="str">
        <f>IF($A124="","",SUMIFS(Entries!$D:$D,Entries!$B:$B,$A124,Entries!$C:$C,"Wastage"))</f>
        <v/>
      </c>
      <c r="H124" s="16" t="str">
        <f>IF($A124="","",SUMIFS(Entries!$D:$D,Entries!$B:$B,$A124,Entries!$C:$C,"Staff meal"))</f>
        <v/>
      </c>
      <c r="I124" s="21" t="str">
        <f t="shared" si="3"/>
        <v/>
      </c>
      <c r="J124" s="17" t="str">
        <f>IF($A124="","",ROUND(I124*N(Items!G123),2))</f>
        <v/>
      </c>
      <c r="K124" s="16" t="str">
        <f>IF($A124="","",N(Items!F123))</f>
        <v/>
      </c>
      <c r="L124" s="22" t="str">
        <f t="shared" si="4"/>
        <v/>
      </c>
      <c r="M124" s="13"/>
      <c r="N124" s="16" t="str">
        <f t="shared" si="5"/>
        <v/>
      </c>
      <c r="O124" s="17" t="str">
        <f>IF(N124="","",ROUND(N124*N(Items!G123),2))</f>
        <v/>
      </c>
    </row>
    <row r="125" spans="1:15" x14ac:dyDescent="0.3">
      <c r="A125" s="20" t="str">
        <f>IF(Items!A124="","",Items!A124)</f>
        <v/>
      </c>
      <c r="B125" s="20" t="str">
        <f>IF($A125="","",Items!C124&amp;"")</f>
        <v/>
      </c>
      <c r="C125" s="16" t="str">
        <f>IF($A125="","",N(Items!E124))</f>
        <v/>
      </c>
      <c r="D125" s="16" t="str">
        <f>IF($A125="","",SUMIFS(Entries!$D:$D,Entries!$B:$B,$A125,Entries!$C:$C,"Purchase"))</f>
        <v/>
      </c>
      <c r="E125" s="16" t="str">
        <f>IF($A125="","",SUMIFS(Entries!$D:$D,Entries!$B:$B,$A125,Entries!$C:$C,"Return to supplier"))</f>
        <v/>
      </c>
      <c r="F125" s="16" t="str">
        <f>IF($A125="","",SUMIFS(Entries!$D:$D,Entries!$B:$B,$A125,Entries!$C:$C,"Issue to kitchen"))</f>
        <v/>
      </c>
      <c r="G125" s="16" t="str">
        <f>IF($A125="","",SUMIFS(Entries!$D:$D,Entries!$B:$B,$A125,Entries!$C:$C,"Wastage"))</f>
        <v/>
      </c>
      <c r="H125" s="16" t="str">
        <f>IF($A125="","",SUMIFS(Entries!$D:$D,Entries!$B:$B,$A125,Entries!$C:$C,"Staff meal"))</f>
        <v/>
      </c>
      <c r="I125" s="21" t="str">
        <f t="shared" si="3"/>
        <v/>
      </c>
      <c r="J125" s="17" t="str">
        <f>IF($A125="","",ROUND(I125*N(Items!G124),2))</f>
        <v/>
      </c>
      <c r="K125" s="16" t="str">
        <f>IF($A125="","",N(Items!F124))</f>
        <v/>
      </c>
      <c r="L125" s="22" t="str">
        <f t="shared" si="4"/>
        <v/>
      </c>
      <c r="M125" s="13"/>
      <c r="N125" s="16" t="str">
        <f t="shared" si="5"/>
        <v/>
      </c>
      <c r="O125" s="17" t="str">
        <f>IF(N125="","",ROUND(N125*N(Items!G124),2))</f>
        <v/>
      </c>
    </row>
    <row r="126" spans="1:15" x14ac:dyDescent="0.3">
      <c r="A126" s="20" t="str">
        <f>IF(Items!A125="","",Items!A125)</f>
        <v/>
      </c>
      <c r="B126" s="20" t="str">
        <f>IF($A126="","",Items!C125&amp;"")</f>
        <v/>
      </c>
      <c r="C126" s="16" t="str">
        <f>IF($A126="","",N(Items!E125))</f>
        <v/>
      </c>
      <c r="D126" s="16" t="str">
        <f>IF($A126="","",SUMIFS(Entries!$D:$D,Entries!$B:$B,$A126,Entries!$C:$C,"Purchase"))</f>
        <v/>
      </c>
      <c r="E126" s="16" t="str">
        <f>IF($A126="","",SUMIFS(Entries!$D:$D,Entries!$B:$B,$A126,Entries!$C:$C,"Return to supplier"))</f>
        <v/>
      </c>
      <c r="F126" s="16" t="str">
        <f>IF($A126="","",SUMIFS(Entries!$D:$D,Entries!$B:$B,$A126,Entries!$C:$C,"Issue to kitchen"))</f>
        <v/>
      </c>
      <c r="G126" s="16" t="str">
        <f>IF($A126="","",SUMIFS(Entries!$D:$D,Entries!$B:$B,$A126,Entries!$C:$C,"Wastage"))</f>
        <v/>
      </c>
      <c r="H126" s="16" t="str">
        <f>IF($A126="","",SUMIFS(Entries!$D:$D,Entries!$B:$B,$A126,Entries!$C:$C,"Staff meal"))</f>
        <v/>
      </c>
      <c r="I126" s="21" t="str">
        <f t="shared" si="3"/>
        <v/>
      </c>
      <c r="J126" s="17" t="str">
        <f>IF($A126="","",ROUND(I126*N(Items!G125),2))</f>
        <v/>
      </c>
      <c r="K126" s="16" t="str">
        <f>IF($A126="","",N(Items!F125))</f>
        <v/>
      </c>
      <c r="L126" s="22" t="str">
        <f t="shared" si="4"/>
        <v/>
      </c>
      <c r="M126" s="13"/>
      <c r="N126" s="16" t="str">
        <f t="shared" si="5"/>
        <v/>
      </c>
      <c r="O126" s="17" t="str">
        <f>IF(N126="","",ROUND(N126*N(Items!G125),2))</f>
        <v/>
      </c>
    </row>
    <row r="127" spans="1:15" x14ac:dyDescent="0.3">
      <c r="A127" s="20" t="str">
        <f>IF(Items!A126="","",Items!A126)</f>
        <v/>
      </c>
      <c r="B127" s="20" t="str">
        <f>IF($A127="","",Items!C126&amp;"")</f>
        <v/>
      </c>
      <c r="C127" s="16" t="str">
        <f>IF($A127="","",N(Items!E126))</f>
        <v/>
      </c>
      <c r="D127" s="16" t="str">
        <f>IF($A127="","",SUMIFS(Entries!$D:$D,Entries!$B:$B,$A127,Entries!$C:$C,"Purchase"))</f>
        <v/>
      </c>
      <c r="E127" s="16" t="str">
        <f>IF($A127="","",SUMIFS(Entries!$D:$D,Entries!$B:$B,$A127,Entries!$C:$C,"Return to supplier"))</f>
        <v/>
      </c>
      <c r="F127" s="16" t="str">
        <f>IF($A127="","",SUMIFS(Entries!$D:$D,Entries!$B:$B,$A127,Entries!$C:$C,"Issue to kitchen"))</f>
        <v/>
      </c>
      <c r="G127" s="16" t="str">
        <f>IF($A127="","",SUMIFS(Entries!$D:$D,Entries!$B:$B,$A127,Entries!$C:$C,"Wastage"))</f>
        <v/>
      </c>
      <c r="H127" s="16" t="str">
        <f>IF($A127="","",SUMIFS(Entries!$D:$D,Entries!$B:$B,$A127,Entries!$C:$C,"Staff meal"))</f>
        <v/>
      </c>
      <c r="I127" s="21" t="str">
        <f t="shared" si="3"/>
        <v/>
      </c>
      <c r="J127" s="17" t="str">
        <f>IF($A127="","",ROUND(I127*N(Items!G126),2))</f>
        <v/>
      </c>
      <c r="K127" s="16" t="str">
        <f>IF($A127="","",N(Items!F126))</f>
        <v/>
      </c>
      <c r="L127" s="22" t="str">
        <f t="shared" si="4"/>
        <v/>
      </c>
      <c r="M127" s="13"/>
      <c r="N127" s="16" t="str">
        <f t="shared" si="5"/>
        <v/>
      </c>
      <c r="O127" s="17" t="str">
        <f>IF(N127="","",ROUND(N127*N(Items!G126),2))</f>
        <v/>
      </c>
    </row>
    <row r="128" spans="1:15" x14ac:dyDescent="0.3">
      <c r="A128" s="20" t="str">
        <f>IF(Items!A127="","",Items!A127)</f>
        <v/>
      </c>
      <c r="B128" s="20" t="str">
        <f>IF($A128="","",Items!C127&amp;"")</f>
        <v/>
      </c>
      <c r="C128" s="16" t="str">
        <f>IF($A128="","",N(Items!E127))</f>
        <v/>
      </c>
      <c r="D128" s="16" t="str">
        <f>IF($A128="","",SUMIFS(Entries!$D:$D,Entries!$B:$B,$A128,Entries!$C:$C,"Purchase"))</f>
        <v/>
      </c>
      <c r="E128" s="16" t="str">
        <f>IF($A128="","",SUMIFS(Entries!$D:$D,Entries!$B:$B,$A128,Entries!$C:$C,"Return to supplier"))</f>
        <v/>
      </c>
      <c r="F128" s="16" t="str">
        <f>IF($A128="","",SUMIFS(Entries!$D:$D,Entries!$B:$B,$A128,Entries!$C:$C,"Issue to kitchen"))</f>
        <v/>
      </c>
      <c r="G128" s="16" t="str">
        <f>IF($A128="","",SUMIFS(Entries!$D:$D,Entries!$B:$B,$A128,Entries!$C:$C,"Wastage"))</f>
        <v/>
      </c>
      <c r="H128" s="16" t="str">
        <f>IF($A128="","",SUMIFS(Entries!$D:$D,Entries!$B:$B,$A128,Entries!$C:$C,"Staff meal"))</f>
        <v/>
      </c>
      <c r="I128" s="21" t="str">
        <f t="shared" si="3"/>
        <v/>
      </c>
      <c r="J128" s="17" t="str">
        <f>IF($A128="","",ROUND(I128*N(Items!G127),2))</f>
        <v/>
      </c>
      <c r="K128" s="16" t="str">
        <f>IF($A128="","",N(Items!F127))</f>
        <v/>
      </c>
      <c r="L128" s="22" t="str">
        <f t="shared" si="4"/>
        <v/>
      </c>
      <c r="M128" s="13"/>
      <c r="N128" s="16" t="str">
        <f t="shared" si="5"/>
        <v/>
      </c>
      <c r="O128" s="17" t="str">
        <f>IF(N128="","",ROUND(N128*N(Items!G127),2))</f>
        <v/>
      </c>
    </row>
    <row r="129" spans="1:15" x14ac:dyDescent="0.3">
      <c r="A129" s="20" t="str">
        <f>IF(Items!A128="","",Items!A128)</f>
        <v/>
      </c>
      <c r="B129" s="20" t="str">
        <f>IF($A129="","",Items!C128&amp;"")</f>
        <v/>
      </c>
      <c r="C129" s="16" t="str">
        <f>IF($A129="","",N(Items!E128))</f>
        <v/>
      </c>
      <c r="D129" s="16" t="str">
        <f>IF($A129="","",SUMIFS(Entries!$D:$D,Entries!$B:$B,$A129,Entries!$C:$C,"Purchase"))</f>
        <v/>
      </c>
      <c r="E129" s="16" t="str">
        <f>IF($A129="","",SUMIFS(Entries!$D:$D,Entries!$B:$B,$A129,Entries!$C:$C,"Return to supplier"))</f>
        <v/>
      </c>
      <c r="F129" s="16" t="str">
        <f>IF($A129="","",SUMIFS(Entries!$D:$D,Entries!$B:$B,$A129,Entries!$C:$C,"Issue to kitchen"))</f>
        <v/>
      </c>
      <c r="G129" s="16" t="str">
        <f>IF($A129="","",SUMIFS(Entries!$D:$D,Entries!$B:$B,$A129,Entries!$C:$C,"Wastage"))</f>
        <v/>
      </c>
      <c r="H129" s="16" t="str">
        <f>IF($A129="","",SUMIFS(Entries!$D:$D,Entries!$B:$B,$A129,Entries!$C:$C,"Staff meal"))</f>
        <v/>
      </c>
      <c r="I129" s="21" t="str">
        <f t="shared" si="3"/>
        <v/>
      </c>
      <c r="J129" s="17" t="str">
        <f>IF($A129="","",ROUND(I129*N(Items!G128),2))</f>
        <v/>
      </c>
      <c r="K129" s="16" t="str">
        <f>IF($A129="","",N(Items!F128))</f>
        <v/>
      </c>
      <c r="L129" s="22" t="str">
        <f t="shared" si="4"/>
        <v/>
      </c>
      <c r="M129" s="13"/>
      <c r="N129" s="16" t="str">
        <f t="shared" si="5"/>
        <v/>
      </c>
      <c r="O129" s="17" t="str">
        <f>IF(N129="","",ROUND(N129*N(Items!G128),2))</f>
        <v/>
      </c>
    </row>
    <row r="130" spans="1:15" x14ac:dyDescent="0.3">
      <c r="A130" s="20" t="str">
        <f>IF(Items!A129="","",Items!A129)</f>
        <v/>
      </c>
      <c r="B130" s="20" t="str">
        <f>IF($A130="","",Items!C129&amp;"")</f>
        <v/>
      </c>
      <c r="C130" s="16" t="str">
        <f>IF($A130="","",N(Items!E129))</f>
        <v/>
      </c>
      <c r="D130" s="16" t="str">
        <f>IF($A130="","",SUMIFS(Entries!$D:$D,Entries!$B:$B,$A130,Entries!$C:$C,"Purchase"))</f>
        <v/>
      </c>
      <c r="E130" s="16" t="str">
        <f>IF($A130="","",SUMIFS(Entries!$D:$D,Entries!$B:$B,$A130,Entries!$C:$C,"Return to supplier"))</f>
        <v/>
      </c>
      <c r="F130" s="16" t="str">
        <f>IF($A130="","",SUMIFS(Entries!$D:$D,Entries!$B:$B,$A130,Entries!$C:$C,"Issue to kitchen"))</f>
        <v/>
      </c>
      <c r="G130" s="16" t="str">
        <f>IF($A130="","",SUMIFS(Entries!$D:$D,Entries!$B:$B,$A130,Entries!$C:$C,"Wastage"))</f>
        <v/>
      </c>
      <c r="H130" s="16" t="str">
        <f>IF($A130="","",SUMIFS(Entries!$D:$D,Entries!$B:$B,$A130,Entries!$C:$C,"Staff meal"))</f>
        <v/>
      </c>
      <c r="I130" s="21" t="str">
        <f t="shared" si="3"/>
        <v/>
      </c>
      <c r="J130" s="17" t="str">
        <f>IF($A130="","",ROUND(I130*N(Items!G129),2))</f>
        <v/>
      </c>
      <c r="K130" s="16" t="str">
        <f>IF($A130="","",N(Items!F129))</f>
        <v/>
      </c>
      <c r="L130" s="22" t="str">
        <f t="shared" si="4"/>
        <v/>
      </c>
      <c r="M130" s="13"/>
      <c r="N130" s="16" t="str">
        <f t="shared" si="5"/>
        <v/>
      </c>
      <c r="O130" s="17" t="str">
        <f>IF(N130="","",ROUND(N130*N(Items!G129),2))</f>
        <v/>
      </c>
    </row>
    <row r="131" spans="1:15" x14ac:dyDescent="0.3">
      <c r="A131" s="20" t="str">
        <f>IF(Items!A130="","",Items!A130)</f>
        <v/>
      </c>
      <c r="B131" s="20" t="str">
        <f>IF($A131="","",Items!C130&amp;"")</f>
        <v/>
      </c>
      <c r="C131" s="16" t="str">
        <f>IF($A131="","",N(Items!E130))</f>
        <v/>
      </c>
      <c r="D131" s="16" t="str">
        <f>IF($A131="","",SUMIFS(Entries!$D:$D,Entries!$B:$B,$A131,Entries!$C:$C,"Purchase"))</f>
        <v/>
      </c>
      <c r="E131" s="16" t="str">
        <f>IF($A131="","",SUMIFS(Entries!$D:$D,Entries!$B:$B,$A131,Entries!$C:$C,"Return to supplier"))</f>
        <v/>
      </c>
      <c r="F131" s="16" t="str">
        <f>IF($A131="","",SUMIFS(Entries!$D:$D,Entries!$B:$B,$A131,Entries!$C:$C,"Issue to kitchen"))</f>
        <v/>
      </c>
      <c r="G131" s="16" t="str">
        <f>IF($A131="","",SUMIFS(Entries!$D:$D,Entries!$B:$B,$A131,Entries!$C:$C,"Wastage"))</f>
        <v/>
      </c>
      <c r="H131" s="16" t="str">
        <f>IF($A131="","",SUMIFS(Entries!$D:$D,Entries!$B:$B,$A131,Entries!$C:$C,"Staff meal"))</f>
        <v/>
      </c>
      <c r="I131" s="21" t="str">
        <f t="shared" si="3"/>
        <v/>
      </c>
      <c r="J131" s="17" t="str">
        <f>IF($A131="","",ROUND(I131*N(Items!G130),2))</f>
        <v/>
      </c>
      <c r="K131" s="16" t="str">
        <f>IF($A131="","",N(Items!F130))</f>
        <v/>
      </c>
      <c r="L131" s="22" t="str">
        <f t="shared" si="4"/>
        <v/>
      </c>
      <c r="M131" s="13"/>
      <c r="N131" s="16" t="str">
        <f t="shared" si="5"/>
        <v/>
      </c>
      <c r="O131" s="17" t="str">
        <f>IF(N131="","",ROUND(N131*N(Items!G130),2))</f>
        <v/>
      </c>
    </row>
    <row r="132" spans="1:15" x14ac:dyDescent="0.3">
      <c r="A132" s="20" t="str">
        <f>IF(Items!A131="","",Items!A131)</f>
        <v/>
      </c>
      <c r="B132" s="20" t="str">
        <f>IF($A132="","",Items!C131&amp;"")</f>
        <v/>
      </c>
      <c r="C132" s="16" t="str">
        <f>IF($A132="","",N(Items!E131))</f>
        <v/>
      </c>
      <c r="D132" s="16" t="str">
        <f>IF($A132="","",SUMIFS(Entries!$D:$D,Entries!$B:$B,$A132,Entries!$C:$C,"Purchase"))</f>
        <v/>
      </c>
      <c r="E132" s="16" t="str">
        <f>IF($A132="","",SUMIFS(Entries!$D:$D,Entries!$B:$B,$A132,Entries!$C:$C,"Return to supplier"))</f>
        <v/>
      </c>
      <c r="F132" s="16" t="str">
        <f>IF($A132="","",SUMIFS(Entries!$D:$D,Entries!$B:$B,$A132,Entries!$C:$C,"Issue to kitchen"))</f>
        <v/>
      </c>
      <c r="G132" s="16" t="str">
        <f>IF($A132="","",SUMIFS(Entries!$D:$D,Entries!$B:$B,$A132,Entries!$C:$C,"Wastage"))</f>
        <v/>
      </c>
      <c r="H132" s="16" t="str">
        <f>IF($A132="","",SUMIFS(Entries!$D:$D,Entries!$B:$B,$A132,Entries!$C:$C,"Staff meal"))</f>
        <v/>
      </c>
      <c r="I132" s="21" t="str">
        <f t="shared" si="3"/>
        <v/>
      </c>
      <c r="J132" s="17" t="str">
        <f>IF($A132="","",ROUND(I132*N(Items!G131),2))</f>
        <v/>
      </c>
      <c r="K132" s="16" t="str">
        <f>IF($A132="","",N(Items!F131))</f>
        <v/>
      </c>
      <c r="L132" s="22" t="str">
        <f t="shared" si="4"/>
        <v/>
      </c>
      <c r="M132" s="13"/>
      <c r="N132" s="16" t="str">
        <f t="shared" si="5"/>
        <v/>
      </c>
      <c r="O132" s="17" t="str">
        <f>IF(N132="","",ROUND(N132*N(Items!G131),2))</f>
        <v/>
      </c>
    </row>
    <row r="133" spans="1:15" x14ac:dyDescent="0.3">
      <c r="A133" s="20" t="str">
        <f>IF(Items!A132="","",Items!A132)</f>
        <v/>
      </c>
      <c r="B133" s="20" t="str">
        <f>IF($A133="","",Items!C132&amp;"")</f>
        <v/>
      </c>
      <c r="C133" s="16" t="str">
        <f>IF($A133="","",N(Items!E132))</f>
        <v/>
      </c>
      <c r="D133" s="16" t="str">
        <f>IF($A133="","",SUMIFS(Entries!$D:$D,Entries!$B:$B,$A133,Entries!$C:$C,"Purchase"))</f>
        <v/>
      </c>
      <c r="E133" s="16" t="str">
        <f>IF($A133="","",SUMIFS(Entries!$D:$D,Entries!$B:$B,$A133,Entries!$C:$C,"Return to supplier"))</f>
        <v/>
      </c>
      <c r="F133" s="16" t="str">
        <f>IF($A133="","",SUMIFS(Entries!$D:$D,Entries!$B:$B,$A133,Entries!$C:$C,"Issue to kitchen"))</f>
        <v/>
      </c>
      <c r="G133" s="16" t="str">
        <f>IF($A133="","",SUMIFS(Entries!$D:$D,Entries!$B:$B,$A133,Entries!$C:$C,"Wastage"))</f>
        <v/>
      </c>
      <c r="H133" s="16" t="str">
        <f>IF($A133="","",SUMIFS(Entries!$D:$D,Entries!$B:$B,$A133,Entries!$C:$C,"Staff meal"))</f>
        <v/>
      </c>
      <c r="I133" s="21" t="str">
        <f t="shared" ref="I133:I196" si="6">IF($A133="","",C133+D133-E133-F133-G133-H133)</f>
        <v/>
      </c>
      <c r="J133" s="17" t="str">
        <f>IF($A133="","",ROUND(I133*N(Items!G132),2))</f>
        <v/>
      </c>
      <c r="K133" s="16" t="str">
        <f>IF($A133="","",N(Items!F132))</f>
        <v/>
      </c>
      <c r="L133" s="22" t="str">
        <f t="shared" ref="L133:L196" si="7">IF($A133="","",IF(I133&lt;=K133,"Order now","OK"))</f>
        <v/>
      </c>
      <c r="M133" s="13"/>
      <c r="N133" s="16" t="str">
        <f t="shared" ref="N133:N196" si="8">IF(OR($A133="",M133=""),"",M133-I133)</f>
        <v/>
      </c>
      <c r="O133" s="17" t="str">
        <f>IF(N133="","",ROUND(N133*N(Items!G132),2))</f>
        <v/>
      </c>
    </row>
    <row r="134" spans="1:15" x14ac:dyDescent="0.3">
      <c r="A134" s="20" t="str">
        <f>IF(Items!A133="","",Items!A133)</f>
        <v/>
      </c>
      <c r="B134" s="20" t="str">
        <f>IF($A134="","",Items!C133&amp;"")</f>
        <v/>
      </c>
      <c r="C134" s="16" t="str">
        <f>IF($A134="","",N(Items!E133))</f>
        <v/>
      </c>
      <c r="D134" s="16" t="str">
        <f>IF($A134="","",SUMIFS(Entries!$D:$D,Entries!$B:$B,$A134,Entries!$C:$C,"Purchase"))</f>
        <v/>
      </c>
      <c r="E134" s="16" t="str">
        <f>IF($A134="","",SUMIFS(Entries!$D:$D,Entries!$B:$B,$A134,Entries!$C:$C,"Return to supplier"))</f>
        <v/>
      </c>
      <c r="F134" s="16" t="str">
        <f>IF($A134="","",SUMIFS(Entries!$D:$D,Entries!$B:$B,$A134,Entries!$C:$C,"Issue to kitchen"))</f>
        <v/>
      </c>
      <c r="G134" s="16" t="str">
        <f>IF($A134="","",SUMIFS(Entries!$D:$D,Entries!$B:$B,$A134,Entries!$C:$C,"Wastage"))</f>
        <v/>
      </c>
      <c r="H134" s="16" t="str">
        <f>IF($A134="","",SUMIFS(Entries!$D:$D,Entries!$B:$B,$A134,Entries!$C:$C,"Staff meal"))</f>
        <v/>
      </c>
      <c r="I134" s="21" t="str">
        <f t="shared" si="6"/>
        <v/>
      </c>
      <c r="J134" s="17" t="str">
        <f>IF($A134="","",ROUND(I134*N(Items!G133),2))</f>
        <v/>
      </c>
      <c r="K134" s="16" t="str">
        <f>IF($A134="","",N(Items!F133))</f>
        <v/>
      </c>
      <c r="L134" s="22" t="str">
        <f t="shared" si="7"/>
        <v/>
      </c>
      <c r="M134" s="13"/>
      <c r="N134" s="16" t="str">
        <f t="shared" si="8"/>
        <v/>
      </c>
      <c r="O134" s="17" t="str">
        <f>IF(N134="","",ROUND(N134*N(Items!G133),2))</f>
        <v/>
      </c>
    </row>
    <row r="135" spans="1:15" x14ac:dyDescent="0.3">
      <c r="A135" s="20" t="str">
        <f>IF(Items!A134="","",Items!A134)</f>
        <v/>
      </c>
      <c r="B135" s="20" t="str">
        <f>IF($A135="","",Items!C134&amp;"")</f>
        <v/>
      </c>
      <c r="C135" s="16" t="str">
        <f>IF($A135="","",N(Items!E134))</f>
        <v/>
      </c>
      <c r="D135" s="16" t="str">
        <f>IF($A135="","",SUMIFS(Entries!$D:$D,Entries!$B:$B,$A135,Entries!$C:$C,"Purchase"))</f>
        <v/>
      </c>
      <c r="E135" s="16" t="str">
        <f>IF($A135="","",SUMIFS(Entries!$D:$D,Entries!$B:$B,$A135,Entries!$C:$C,"Return to supplier"))</f>
        <v/>
      </c>
      <c r="F135" s="16" t="str">
        <f>IF($A135="","",SUMIFS(Entries!$D:$D,Entries!$B:$B,$A135,Entries!$C:$C,"Issue to kitchen"))</f>
        <v/>
      </c>
      <c r="G135" s="16" t="str">
        <f>IF($A135="","",SUMIFS(Entries!$D:$D,Entries!$B:$B,$A135,Entries!$C:$C,"Wastage"))</f>
        <v/>
      </c>
      <c r="H135" s="16" t="str">
        <f>IF($A135="","",SUMIFS(Entries!$D:$D,Entries!$B:$B,$A135,Entries!$C:$C,"Staff meal"))</f>
        <v/>
      </c>
      <c r="I135" s="21" t="str">
        <f t="shared" si="6"/>
        <v/>
      </c>
      <c r="J135" s="17" t="str">
        <f>IF($A135="","",ROUND(I135*N(Items!G134),2))</f>
        <v/>
      </c>
      <c r="K135" s="16" t="str">
        <f>IF($A135="","",N(Items!F134))</f>
        <v/>
      </c>
      <c r="L135" s="22" t="str">
        <f t="shared" si="7"/>
        <v/>
      </c>
      <c r="M135" s="13"/>
      <c r="N135" s="16" t="str">
        <f t="shared" si="8"/>
        <v/>
      </c>
      <c r="O135" s="17" t="str">
        <f>IF(N135="","",ROUND(N135*N(Items!G134),2))</f>
        <v/>
      </c>
    </row>
    <row r="136" spans="1:15" x14ac:dyDescent="0.3">
      <c r="A136" s="20" t="str">
        <f>IF(Items!A135="","",Items!A135)</f>
        <v/>
      </c>
      <c r="B136" s="20" t="str">
        <f>IF($A136="","",Items!C135&amp;"")</f>
        <v/>
      </c>
      <c r="C136" s="16" t="str">
        <f>IF($A136="","",N(Items!E135))</f>
        <v/>
      </c>
      <c r="D136" s="16" t="str">
        <f>IF($A136="","",SUMIFS(Entries!$D:$D,Entries!$B:$B,$A136,Entries!$C:$C,"Purchase"))</f>
        <v/>
      </c>
      <c r="E136" s="16" t="str">
        <f>IF($A136="","",SUMIFS(Entries!$D:$D,Entries!$B:$B,$A136,Entries!$C:$C,"Return to supplier"))</f>
        <v/>
      </c>
      <c r="F136" s="16" t="str">
        <f>IF($A136="","",SUMIFS(Entries!$D:$D,Entries!$B:$B,$A136,Entries!$C:$C,"Issue to kitchen"))</f>
        <v/>
      </c>
      <c r="G136" s="16" t="str">
        <f>IF($A136="","",SUMIFS(Entries!$D:$D,Entries!$B:$B,$A136,Entries!$C:$C,"Wastage"))</f>
        <v/>
      </c>
      <c r="H136" s="16" t="str">
        <f>IF($A136="","",SUMIFS(Entries!$D:$D,Entries!$B:$B,$A136,Entries!$C:$C,"Staff meal"))</f>
        <v/>
      </c>
      <c r="I136" s="21" t="str">
        <f t="shared" si="6"/>
        <v/>
      </c>
      <c r="J136" s="17" t="str">
        <f>IF($A136="","",ROUND(I136*N(Items!G135),2))</f>
        <v/>
      </c>
      <c r="K136" s="16" t="str">
        <f>IF($A136="","",N(Items!F135))</f>
        <v/>
      </c>
      <c r="L136" s="22" t="str">
        <f t="shared" si="7"/>
        <v/>
      </c>
      <c r="M136" s="13"/>
      <c r="N136" s="16" t="str">
        <f t="shared" si="8"/>
        <v/>
      </c>
      <c r="O136" s="17" t="str">
        <f>IF(N136="","",ROUND(N136*N(Items!G135),2))</f>
        <v/>
      </c>
    </row>
    <row r="137" spans="1:15" x14ac:dyDescent="0.3">
      <c r="A137" s="20" t="str">
        <f>IF(Items!A136="","",Items!A136)</f>
        <v/>
      </c>
      <c r="B137" s="20" t="str">
        <f>IF($A137="","",Items!C136&amp;"")</f>
        <v/>
      </c>
      <c r="C137" s="16" t="str">
        <f>IF($A137="","",N(Items!E136))</f>
        <v/>
      </c>
      <c r="D137" s="16" t="str">
        <f>IF($A137="","",SUMIFS(Entries!$D:$D,Entries!$B:$B,$A137,Entries!$C:$C,"Purchase"))</f>
        <v/>
      </c>
      <c r="E137" s="16" t="str">
        <f>IF($A137="","",SUMIFS(Entries!$D:$D,Entries!$B:$B,$A137,Entries!$C:$C,"Return to supplier"))</f>
        <v/>
      </c>
      <c r="F137" s="16" t="str">
        <f>IF($A137="","",SUMIFS(Entries!$D:$D,Entries!$B:$B,$A137,Entries!$C:$C,"Issue to kitchen"))</f>
        <v/>
      </c>
      <c r="G137" s="16" t="str">
        <f>IF($A137="","",SUMIFS(Entries!$D:$D,Entries!$B:$B,$A137,Entries!$C:$C,"Wastage"))</f>
        <v/>
      </c>
      <c r="H137" s="16" t="str">
        <f>IF($A137="","",SUMIFS(Entries!$D:$D,Entries!$B:$B,$A137,Entries!$C:$C,"Staff meal"))</f>
        <v/>
      </c>
      <c r="I137" s="21" t="str">
        <f t="shared" si="6"/>
        <v/>
      </c>
      <c r="J137" s="17" t="str">
        <f>IF($A137="","",ROUND(I137*N(Items!G136),2))</f>
        <v/>
      </c>
      <c r="K137" s="16" t="str">
        <f>IF($A137="","",N(Items!F136))</f>
        <v/>
      </c>
      <c r="L137" s="22" t="str">
        <f t="shared" si="7"/>
        <v/>
      </c>
      <c r="M137" s="13"/>
      <c r="N137" s="16" t="str">
        <f t="shared" si="8"/>
        <v/>
      </c>
      <c r="O137" s="17" t="str">
        <f>IF(N137="","",ROUND(N137*N(Items!G136),2))</f>
        <v/>
      </c>
    </row>
    <row r="138" spans="1:15" x14ac:dyDescent="0.3">
      <c r="A138" s="20" t="str">
        <f>IF(Items!A137="","",Items!A137)</f>
        <v/>
      </c>
      <c r="B138" s="20" t="str">
        <f>IF($A138="","",Items!C137&amp;"")</f>
        <v/>
      </c>
      <c r="C138" s="16" t="str">
        <f>IF($A138="","",N(Items!E137))</f>
        <v/>
      </c>
      <c r="D138" s="16" t="str">
        <f>IF($A138="","",SUMIFS(Entries!$D:$D,Entries!$B:$B,$A138,Entries!$C:$C,"Purchase"))</f>
        <v/>
      </c>
      <c r="E138" s="16" t="str">
        <f>IF($A138="","",SUMIFS(Entries!$D:$D,Entries!$B:$B,$A138,Entries!$C:$C,"Return to supplier"))</f>
        <v/>
      </c>
      <c r="F138" s="16" t="str">
        <f>IF($A138="","",SUMIFS(Entries!$D:$D,Entries!$B:$B,$A138,Entries!$C:$C,"Issue to kitchen"))</f>
        <v/>
      </c>
      <c r="G138" s="16" t="str">
        <f>IF($A138="","",SUMIFS(Entries!$D:$D,Entries!$B:$B,$A138,Entries!$C:$C,"Wastage"))</f>
        <v/>
      </c>
      <c r="H138" s="16" t="str">
        <f>IF($A138="","",SUMIFS(Entries!$D:$D,Entries!$B:$B,$A138,Entries!$C:$C,"Staff meal"))</f>
        <v/>
      </c>
      <c r="I138" s="21" t="str">
        <f t="shared" si="6"/>
        <v/>
      </c>
      <c r="J138" s="17" t="str">
        <f>IF($A138="","",ROUND(I138*N(Items!G137),2))</f>
        <v/>
      </c>
      <c r="K138" s="16" t="str">
        <f>IF($A138="","",N(Items!F137))</f>
        <v/>
      </c>
      <c r="L138" s="22" t="str">
        <f t="shared" si="7"/>
        <v/>
      </c>
      <c r="M138" s="13"/>
      <c r="N138" s="16" t="str">
        <f t="shared" si="8"/>
        <v/>
      </c>
      <c r="O138" s="17" t="str">
        <f>IF(N138="","",ROUND(N138*N(Items!G137),2))</f>
        <v/>
      </c>
    </row>
    <row r="139" spans="1:15" x14ac:dyDescent="0.3">
      <c r="A139" s="20" t="str">
        <f>IF(Items!A138="","",Items!A138)</f>
        <v/>
      </c>
      <c r="B139" s="20" t="str">
        <f>IF($A139="","",Items!C138&amp;"")</f>
        <v/>
      </c>
      <c r="C139" s="16" t="str">
        <f>IF($A139="","",N(Items!E138))</f>
        <v/>
      </c>
      <c r="D139" s="16" t="str">
        <f>IF($A139="","",SUMIFS(Entries!$D:$D,Entries!$B:$B,$A139,Entries!$C:$C,"Purchase"))</f>
        <v/>
      </c>
      <c r="E139" s="16" t="str">
        <f>IF($A139="","",SUMIFS(Entries!$D:$D,Entries!$B:$B,$A139,Entries!$C:$C,"Return to supplier"))</f>
        <v/>
      </c>
      <c r="F139" s="16" t="str">
        <f>IF($A139="","",SUMIFS(Entries!$D:$D,Entries!$B:$B,$A139,Entries!$C:$C,"Issue to kitchen"))</f>
        <v/>
      </c>
      <c r="G139" s="16" t="str">
        <f>IF($A139="","",SUMIFS(Entries!$D:$D,Entries!$B:$B,$A139,Entries!$C:$C,"Wastage"))</f>
        <v/>
      </c>
      <c r="H139" s="16" t="str">
        <f>IF($A139="","",SUMIFS(Entries!$D:$D,Entries!$B:$B,$A139,Entries!$C:$C,"Staff meal"))</f>
        <v/>
      </c>
      <c r="I139" s="21" t="str">
        <f t="shared" si="6"/>
        <v/>
      </c>
      <c r="J139" s="17" t="str">
        <f>IF($A139="","",ROUND(I139*N(Items!G138),2))</f>
        <v/>
      </c>
      <c r="K139" s="16" t="str">
        <f>IF($A139="","",N(Items!F138))</f>
        <v/>
      </c>
      <c r="L139" s="22" t="str">
        <f t="shared" si="7"/>
        <v/>
      </c>
      <c r="M139" s="13"/>
      <c r="N139" s="16" t="str">
        <f t="shared" si="8"/>
        <v/>
      </c>
      <c r="O139" s="17" t="str">
        <f>IF(N139="","",ROUND(N139*N(Items!G138),2))</f>
        <v/>
      </c>
    </row>
    <row r="140" spans="1:15" x14ac:dyDescent="0.3">
      <c r="A140" s="20" t="str">
        <f>IF(Items!A139="","",Items!A139)</f>
        <v/>
      </c>
      <c r="B140" s="20" t="str">
        <f>IF($A140="","",Items!C139&amp;"")</f>
        <v/>
      </c>
      <c r="C140" s="16" t="str">
        <f>IF($A140="","",N(Items!E139))</f>
        <v/>
      </c>
      <c r="D140" s="16" t="str">
        <f>IF($A140="","",SUMIFS(Entries!$D:$D,Entries!$B:$B,$A140,Entries!$C:$C,"Purchase"))</f>
        <v/>
      </c>
      <c r="E140" s="16" t="str">
        <f>IF($A140="","",SUMIFS(Entries!$D:$D,Entries!$B:$B,$A140,Entries!$C:$C,"Return to supplier"))</f>
        <v/>
      </c>
      <c r="F140" s="16" t="str">
        <f>IF($A140="","",SUMIFS(Entries!$D:$D,Entries!$B:$B,$A140,Entries!$C:$C,"Issue to kitchen"))</f>
        <v/>
      </c>
      <c r="G140" s="16" t="str">
        <f>IF($A140="","",SUMIFS(Entries!$D:$D,Entries!$B:$B,$A140,Entries!$C:$C,"Wastage"))</f>
        <v/>
      </c>
      <c r="H140" s="16" t="str">
        <f>IF($A140="","",SUMIFS(Entries!$D:$D,Entries!$B:$B,$A140,Entries!$C:$C,"Staff meal"))</f>
        <v/>
      </c>
      <c r="I140" s="21" t="str">
        <f t="shared" si="6"/>
        <v/>
      </c>
      <c r="J140" s="17" t="str">
        <f>IF($A140="","",ROUND(I140*N(Items!G139),2))</f>
        <v/>
      </c>
      <c r="K140" s="16" t="str">
        <f>IF($A140="","",N(Items!F139))</f>
        <v/>
      </c>
      <c r="L140" s="22" t="str">
        <f t="shared" si="7"/>
        <v/>
      </c>
      <c r="M140" s="13"/>
      <c r="N140" s="16" t="str">
        <f t="shared" si="8"/>
        <v/>
      </c>
      <c r="O140" s="17" t="str">
        <f>IF(N140="","",ROUND(N140*N(Items!G139),2))</f>
        <v/>
      </c>
    </row>
    <row r="141" spans="1:15" x14ac:dyDescent="0.3">
      <c r="A141" s="20" t="str">
        <f>IF(Items!A140="","",Items!A140)</f>
        <v/>
      </c>
      <c r="B141" s="20" t="str">
        <f>IF($A141="","",Items!C140&amp;"")</f>
        <v/>
      </c>
      <c r="C141" s="16" t="str">
        <f>IF($A141="","",N(Items!E140))</f>
        <v/>
      </c>
      <c r="D141" s="16" t="str">
        <f>IF($A141="","",SUMIFS(Entries!$D:$D,Entries!$B:$B,$A141,Entries!$C:$C,"Purchase"))</f>
        <v/>
      </c>
      <c r="E141" s="16" t="str">
        <f>IF($A141="","",SUMIFS(Entries!$D:$D,Entries!$B:$B,$A141,Entries!$C:$C,"Return to supplier"))</f>
        <v/>
      </c>
      <c r="F141" s="16" t="str">
        <f>IF($A141="","",SUMIFS(Entries!$D:$D,Entries!$B:$B,$A141,Entries!$C:$C,"Issue to kitchen"))</f>
        <v/>
      </c>
      <c r="G141" s="16" t="str">
        <f>IF($A141="","",SUMIFS(Entries!$D:$D,Entries!$B:$B,$A141,Entries!$C:$C,"Wastage"))</f>
        <v/>
      </c>
      <c r="H141" s="16" t="str">
        <f>IF($A141="","",SUMIFS(Entries!$D:$D,Entries!$B:$B,$A141,Entries!$C:$C,"Staff meal"))</f>
        <v/>
      </c>
      <c r="I141" s="21" t="str">
        <f t="shared" si="6"/>
        <v/>
      </c>
      <c r="J141" s="17" t="str">
        <f>IF($A141="","",ROUND(I141*N(Items!G140),2))</f>
        <v/>
      </c>
      <c r="K141" s="16" t="str">
        <f>IF($A141="","",N(Items!F140))</f>
        <v/>
      </c>
      <c r="L141" s="22" t="str">
        <f t="shared" si="7"/>
        <v/>
      </c>
      <c r="M141" s="13"/>
      <c r="N141" s="16" t="str">
        <f t="shared" si="8"/>
        <v/>
      </c>
      <c r="O141" s="17" t="str">
        <f>IF(N141="","",ROUND(N141*N(Items!G140),2))</f>
        <v/>
      </c>
    </row>
    <row r="142" spans="1:15" x14ac:dyDescent="0.3">
      <c r="A142" s="20" t="str">
        <f>IF(Items!A141="","",Items!A141)</f>
        <v/>
      </c>
      <c r="B142" s="20" t="str">
        <f>IF($A142="","",Items!C141&amp;"")</f>
        <v/>
      </c>
      <c r="C142" s="16" t="str">
        <f>IF($A142="","",N(Items!E141))</f>
        <v/>
      </c>
      <c r="D142" s="16" t="str">
        <f>IF($A142="","",SUMIFS(Entries!$D:$D,Entries!$B:$B,$A142,Entries!$C:$C,"Purchase"))</f>
        <v/>
      </c>
      <c r="E142" s="16" t="str">
        <f>IF($A142="","",SUMIFS(Entries!$D:$D,Entries!$B:$B,$A142,Entries!$C:$C,"Return to supplier"))</f>
        <v/>
      </c>
      <c r="F142" s="16" t="str">
        <f>IF($A142="","",SUMIFS(Entries!$D:$D,Entries!$B:$B,$A142,Entries!$C:$C,"Issue to kitchen"))</f>
        <v/>
      </c>
      <c r="G142" s="16" t="str">
        <f>IF($A142="","",SUMIFS(Entries!$D:$D,Entries!$B:$B,$A142,Entries!$C:$C,"Wastage"))</f>
        <v/>
      </c>
      <c r="H142" s="16" t="str">
        <f>IF($A142="","",SUMIFS(Entries!$D:$D,Entries!$B:$B,$A142,Entries!$C:$C,"Staff meal"))</f>
        <v/>
      </c>
      <c r="I142" s="21" t="str">
        <f t="shared" si="6"/>
        <v/>
      </c>
      <c r="J142" s="17" t="str">
        <f>IF($A142="","",ROUND(I142*N(Items!G141),2))</f>
        <v/>
      </c>
      <c r="K142" s="16" t="str">
        <f>IF($A142="","",N(Items!F141))</f>
        <v/>
      </c>
      <c r="L142" s="22" t="str">
        <f t="shared" si="7"/>
        <v/>
      </c>
      <c r="M142" s="13"/>
      <c r="N142" s="16" t="str">
        <f t="shared" si="8"/>
        <v/>
      </c>
      <c r="O142" s="17" t="str">
        <f>IF(N142="","",ROUND(N142*N(Items!G141),2))</f>
        <v/>
      </c>
    </row>
    <row r="143" spans="1:15" x14ac:dyDescent="0.3">
      <c r="A143" s="20" t="str">
        <f>IF(Items!A142="","",Items!A142)</f>
        <v/>
      </c>
      <c r="B143" s="20" t="str">
        <f>IF($A143="","",Items!C142&amp;"")</f>
        <v/>
      </c>
      <c r="C143" s="16" t="str">
        <f>IF($A143="","",N(Items!E142))</f>
        <v/>
      </c>
      <c r="D143" s="16" t="str">
        <f>IF($A143="","",SUMIFS(Entries!$D:$D,Entries!$B:$B,$A143,Entries!$C:$C,"Purchase"))</f>
        <v/>
      </c>
      <c r="E143" s="16" t="str">
        <f>IF($A143="","",SUMIFS(Entries!$D:$D,Entries!$B:$B,$A143,Entries!$C:$C,"Return to supplier"))</f>
        <v/>
      </c>
      <c r="F143" s="16" t="str">
        <f>IF($A143="","",SUMIFS(Entries!$D:$D,Entries!$B:$B,$A143,Entries!$C:$C,"Issue to kitchen"))</f>
        <v/>
      </c>
      <c r="G143" s="16" t="str">
        <f>IF($A143="","",SUMIFS(Entries!$D:$D,Entries!$B:$B,$A143,Entries!$C:$C,"Wastage"))</f>
        <v/>
      </c>
      <c r="H143" s="16" t="str">
        <f>IF($A143="","",SUMIFS(Entries!$D:$D,Entries!$B:$B,$A143,Entries!$C:$C,"Staff meal"))</f>
        <v/>
      </c>
      <c r="I143" s="21" t="str">
        <f t="shared" si="6"/>
        <v/>
      </c>
      <c r="J143" s="17" t="str">
        <f>IF($A143="","",ROUND(I143*N(Items!G142),2))</f>
        <v/>
      </c>
      <c r="K143" s="16" t="str">
        <f>IF($A143="","",N(Items!F142))</f>
        <v/>
      </c>
      <c r="L143" s="22" t="str">
        <f t="shared" si="7"/>
        <v/>
      </c>
      <c r="M143" s="13"/>
      <c r="N143" s="16" t="str">
        <f t="shared" si="8"/>
        <v/>
      </c>
      <c r="O143" s="17" t="str">
        <f>IF(N143="","",ROUND(N143*N(Items!G142),2))</f>
        <v/>
      </c>
    </row>
    <row r="144" spans="1:15" x14ac:dyDescent="0.3">
      <c r="A144" s="20" t="str">
        <f>IF(Items!A143="","",Items!A143)</f>
        <v/>
      </c>
      <c r="B144" s="20" t="str">
        <f>IF($A144="","",Items!C143&amp;"")</f>
        <v/>
      </c>
      <c r="C144" s="16" t="str">
        <f>IF($A144="","",N(Items!E143))</f>
        <v/>
      </c>
      <c r="D144" s="16" t="str">
        <f>IF($A144="","",SUMIFS(Entries!$D:$D,Entries!$B:$B,$A144,Entries!$C:$C,"Purchase"))</f>
        <v/>
      </c>
      <c r="E144" s="16" t="str">
        <f>IF($A144="","",SUMIFS(Entries!$D:$D,Entries!$B:$B,$A144,Entries!$C:$C,"Return to supplier"))</f>
        <v/>
      </c>
      <c r="F144" s="16" t="str">
        <f>IF($A144="","",SUMIFS(Entries!$D:$D,Entries!$B:$B,$A144,Entries!$C:$C,"Issue to kitchen"))</f>
        <v/>
      </c>
      <c r="G144" s="16" t="str">
        <f>IF($A144="","",SUMIFS(Entries!$D:$D,Entries!$B:$B,$A144,Entries!$C:$C,"Wastage"))</f>
        <v/>
      </c>
      <c r="H144" s="16" t="str">
        <f>IF($A144="","",SUMIFS(Entries!$D:$D,Entries!$B:$B,$A144,Entries!$C:$C,"Staff meal"))</f>
        <v/>
      </c>
      <c r="I144" s="21" t="str">
        <f t="shared" si="6"/>
        <v/>
      </c>
      <c r="J144" s="17" t="str">
        <f>IF($A144="","",ROUND(I144*N(Items!G143),2))</f>
        <v/>
      </c>
      <c r="K144" s="16" t="str">
        <f>IF($A144="","",N(Items!F143))</f>
        <v/>
      </c>
      <c r="L144" s="22" t="str">
        <f t="shared" si="7"/>
        <v/>
      </c>
      <c r="M144" s="13"/>
      <c r="N144" s="16" t="str">
        <f t="shared" si="8"/>
        <v/>
      </c>
      <c r="O144" s="17" t="str">
        <f>IF(N144="","",ROUND(N144*N(Items!G143),2))</f>
        <v/>
      </c>
    </row>
    <row r="145" spans="1:15" x14ac:dyDescent="0.3">
      <c r="A145" s="20" t="str">
        <f>IF(Items!A144="","",Items!A144)</f>
        <v/>
      </c>
      <c r="B145" s="20" t="str">
        <f>IF($A145="","",Items!C144&amp;"")</f>
        <v/>
      </c>
      <c r="C145" s="16" t="str">
        <f>IF($A145="","",N(Items!E144))</f>
        <v/>
      </c>
      <c r="D145" s="16" t="str">
        <f>IF($A145="","",SUMIFS(Entries!$D:$D,Entries!$B:$B,$A145,Entries!$C:$C,"Purchase"))</f>
        <v/>
      </c>
      <c r="E145" s="16" t="str">
        <f>IF($A145="","",SUMIFS(Entries!$D:$D,Entries!$B:$B,$A145,Entries!$C:$C,"Return to supplier"))</f>
        <v/>
      </c>
      <c r="F145" s="16" t="str">
        <f>IF($A145="","",SUMIFS(Entries!$D:$D,Entries!$B:$B,$A145,Entries!$C:$C,"Issue to kitchen"))</f>
        <v/>
      </c>
      <c r="G145" s="16" t="str">
        <f>IF($A145="","",SUMIFS(Entries!$D:$D,Entries!$B:$B,$A145,Entries!$C:$C,"Wastage"))</f>
        <v/>
      </c>
      <c r="H145" s="16" t="str">
        <f>IF($A145="","",SUMIFS(Entries!$D:$D,Entries!$B:$B,$A145,Entries!$C:$C,"Staff meal"))</f>
        <v/>
      </c>
      <c r="I145" s="21" t="str">
        <f t="shared" si="6"/>
        <v/>
      </c>
      <c r="J145" s="17" t="str">
        <f>IF($A145="","",ROUND(I145*N(Items!G144),2))</f>
        <v/>
      </c>
      <c r="K145" s="16" t="str">
        <f>IF($A145="","",N(Items!F144))</f>
        <v/>
      </c>
      <c r="L145" s="22" t="str">
        <f t="shared" si="7"/>
        <v/>
      </c>
      <c r="M145" s="13"/>
      <c r="N145" s="16" t="str">
        <f t="shared" si="8"/>
        <v/>
      </c>
      <c r="O145" s="17" t="str">
        <f>IF(N145="","",ROUND(N145*N(Items!G144),2))</f>
        <v/>
      </c>
    </row>
    <row r="146" spans="1:15" x14ac:dyDescent="0.3">
      <c r="A146" s="20" t="str">
        <f>IF(Items!A145="","",Items!A145)</f>
        <v/>
      </c>
      <c r="B146" s="20" t="str">
        <f>IF($A146="","",Items!C145&amp;"")</f>
        <v/>
      </c>
      <c r="C146" s="16" t="str">
        <f>IF($A146="","",N(Items!E145))</f>
        <v/>
      </c>
      <c r="D146" s="16" t="str">
        <f>IF($A146="","",SUMIFS(Entries!$D:$D,Entries!$B:$B,$A146,Entries!$C:$C,"Purchase"))</f>
        <v/>
      </c>
      <c r="E146" s="16" t="str">
        <f>IF($A146="","",SUMIFS(Entries!$D:$D,Entries!$B:$B,$A146,Entries!$C:$C,"Return to supplier"))</f>
        <v/>
      </c>
      <c r="F146" s="16" t="str">
        <f>IF($A146="","",SUMIFS(Entries!$D:$D,Entries!$B:$B,$A146,Entries!$C:$C,"Issue to kitchen"))</f>
        <v/>
      </c>
      <c r="G146" s="16" t="str">
        <f>IF($A146="","",SUMIFS(Entries!$D:$D,Entries!$B:$B,$A146,Entries!$C:$C,"Wastage"))</f>
        <v/>
      </c>
      <c r="H146" s="16" t="str">
        <f>IF($A146="","",SUMIFS(Entries!$D:$D,Entries!$B:$B,$A146,Entries!$C:$C,"Staff meal"))</f>
        <v/>
      </c>
      <c r="I146" s="21" t="str">
        <f t="shared" si="6"/>
        <v/>
      </c>
      <c r="J146" s="17" t="str">
        <f>IF($A146="","",ROUND(I146*N(Items!G145),2))</f>
        <v/>
      </c>
      <c r="K146" s="16" t="str">
        <f>IF($A146="","",N(Items!F145))</f>
        <v/>
      </c>
      <c r="L146" s="22" t="str">
        <f t="shared" si="7"/>
        <v/>
      </c>
      <c r="M146" s="13"/>
      <c r="N146" s="16" t="str">
        <f t="shared" si="8"/>
        <v/>
      </c>
      <c r="O146" s="17" t="str">
        <f>IF(N146="","",ROUND(N146*N(Items!G145),2))</f>
        <v/>
      </c>
    </row>
    <row r="147" spans="1:15" x14ac:dyDescent="0.3">
      <c r="A147" s="20" t="str">
        <f>IF(Items!A146="","",Items!A146)</f>
        <v/>
      </c>
      <c r="B147" s="20" t="str">
        <f>IF($A147="","",Items!C146&amp;"")</f>
        <v/>
      </c>
      <c r="C147" s="16" t="str">
        <f>IF($A147="","",N(Items!E146))</f>
        <v/>
      </c>
      <c r="D147" s="16" t="str">
        <f>IF($A147="","",SUMIFS(Entries!$D:$D,Entries!$B:$B,$A147,Entries!$C:$C,"Purchase"))</f>
        <v/>
      </c>
      <c r="E147" s="16" t="str">
        <f>IF($A147="","",SUMIFS(Entries!$D:$D,Entries!$B:$B,$A147,Entries!$C:$C,"Return to supplier"))</f>
        <v/>
      </c>
      <c r="F147" s="16" t="str">
        <f>IF($A147="","",SUMIFS(Entries!$D:$D,Entries!$B:$B,$A147,Entries!$C:$C,"Issue to kitchen"))</f>
        <v/>
      </c>
      <c r="G147" s="16" t="str">
        <f>IF($A147="","",SUMIFS(Entries!$D:$D,Entries!$B:$B,$A147,Entries!$C:$C,"Wastage"))</f>
        <v/>
      </c>
      <c r="H147" s="16" t="str">
        <f>IF($A147="","",SUMIFS(Entries!$D:$D,Entries!$B:$B,$A147,Entries!$C:$C,"Staff meal"))</f>
        <v/>
      </c>
      <c r="I147" s="21" t="str">
        <f t="shared" si="6"/>
        <v/>
      </c>
      <c r="J147" s="17" t="str">
        <f>IF($A147="","",ROUND(I147*N(Items!G146),2))</f>
        <v/>
      </c>
      <c r="K147" s="16" t="str">
        <f>IF($A147="","",N(Items!F146))</f>
        <v/>
      </c>
      <c r="L147" s="22" t="str">
        <f t="shared" si="7"/>
        <v/>
      </c>
      <c r="M147" s="13"/>
      <c r="N147" s="16" t="str">
        <f t="shared" si="8"/>
        <v/>
      </c>
      <c r="O147" s="17" t="str">
        <f>IF(N147="","",ROUND(N147*N(Items!G146),2))</f>
        <v/>
      </c>
    </row>
    <row r="148" spans="1:15" x14ac:dyDescent="0.3">
      <c r="A148" s="20" t="str">
        <f>IF(Items!A147="","",Items!A147)</f>
        <v/>
      </c>
      <c r="B148" s="20" t="str">
        <f>IF($A148="","",Items!C147&amp;"")</f>
        <v/>
      </c>
      <c r="C148" s="16" t="str">
        <f>IF($A148="","",N(Items!E147))</f>
        <v/>
      </c>
      <c r="D148" s="16" t="str">
        <f>IF($A148="","",SUMIFS(Entries!$D:$D,Entries!$B:$B,$A148,Entries!$C:$C,"Purchase"))</f>
        <v/>
      </c>
      <c r="E148" s="16" t="str">
        <f>IF($A148="","",SUMIFS(Entries!$D:$D,Entries!$B:$B,$A148,Entries!$C:$C,"Return to supplier"))</f>
        <v/>
      </c>
      <c r="F148" s="16" t="str">
        <f>IF($A148="","",SUMIFS(Entries!$D:$D,Entries!$B:$B,$A148,Entries!$C:$C,"Issue to kitchen"))</f>
        <v/>
      </c>
      <c r="G148" s="16" t="str">
        <f>IF($A148="","",SUMIFS(Entries!$D:$D,Entries!$B:$B,$A148,Entries!$C:$C,"Wastage"))</f>
        <v/>
      </c>
      <c r="H148" s="16" t="str">
        <f>IF($A148="","",SUMIFS(Entries!$D:$D,Entries!$B:$B,$A148,Entries!$C:$C,"Staff meal"))</f>
        <v/>
      </c>
      <c r="I148" s="21" t="str">
        <f t="shared" si="6"/>
        <v/>
      </c>
      <c r="J148" s="17" t="str">
        <f>IF($A148="","",ROUND(I148*N(Items!G147),2))</f>
        <v/>
      </c>
      <c r="K148" s="16" t="str">
        <f>IF($A148="","",N(Items!F147))</f>
        <v/>
      </c>
      <c r="L148" s="22" t="str">
        <f t="shared" si="7"/>
        <v/>
      </c>
      <c r="M148" s="13"/>
      <c r="N148" s="16" t="str">
        <f t="shared" si="8"/>
        <v/>
      </c>
      <c r="O148" s="17" t="str">
        <f>IF(N148="","",ROUND(N148*N(Items!G147),2))</f>
        <v/>
      </c>
    </row>
    <row r="149" spans="1:15" x14ac:dyDescent="0.3">
      <c r="A149" s="20" t="str">
        <f>IF(Items!A148="","",Items!A148)</f>
        <v/>
      </c>
      <c r="B149" s="20" t="str">
        <f>IF($A149="","",Items!C148&amp;"")</f>
        <v/>
      </c>
      <c r="C149" s="16" t="str">
        <f>IF($A149="","",N(Items!E148))</f>
        <v/>
      </c>
      <c r="D149" s="16" t="str">
        <f>IF($A149="","",SUMIFS(Entries!$D:$D,Entries!$B:$B,$A149,Entries!$C:$C,"Purchase"))</f>
        <v/>
      </c>
      <c r="E149" s="16" t="str">
        <f>IF($A149="","",SUMIFS(Entries!$D:$D,Entries!$B:$B,$A149,Entries!$C:$C,"Return to supplier"))</f>
        <v/>
      </c>
      <c r="F149" s="16" t="str">
        <f>IF($A149="","",SUMIFS(Entries!$D:$D,Entries!$B:$B,$A149,Entries!$C:$C,"Issue to kitchen"))</f>
        <v/>
      </c>
      <c r="G149" s="16" t="str">
        <f>IF($A149="","",SUMIFS(Entries!$D:$D,Entries!$B:$B,$A149,Entries!$C:$C,"Wastage"))</f>
        <v/>
      </c>
      <c r="H149" s="16" t="str">
        <f>IF($A149="","",SUMIFS(Entries!$D:$D,Entries!$B:$B,$A149,Entries!$C:$C,"Staff meal"))</f>
        <v/>
      </c>
      <c r="I149" s="21" t="str">
        <f t="shared" si="6"/>
        <v/>
      </c>
      <c r="J149" s="17" t="str">
        <f>IF($A149="","",ROUND(I149*N(Items!G148),2))</f>
        <v/>
      </c>
      <c r="K149" s="16" t="str">
        <f>IF($A149="","",N(Items!F148))</f>
        <v/>
      </c>
      <c r="L149" s="22" t="str">
        <f t="shared" si="7"/>
        <v/>
      </c>
      <c r="M149" s="13"/>
      <c r="N149" s="16" t="str">
        <f t="shared" si="8"/>
        <v/>
      </c>
      <c r="O149" s="17" t="str">
        <f>IF(N149="","",ROUND(N149*N(Items!G148),2))</f>
        <v/>
      </c>
    </row>
    <row r="150" spans="1:15" x14ac:dyDescent="0.3">
      <c r="A150" s="20" t="str">
        <f>IF(Items!A149="","",Items!A149)</f>
        <v/>
      </c>
      <c r="B150" s="20" t="str">
        <f>IF($A150="","",Items!C149&amp;"")</f>
        <v/>
      </c>
      <c r="C150" s="16" t="str">
        <f>IF($A150="","",N(Items!E149))</f>
        <v/>
      </c>
      <c r="D150" s="16" t="str">
        <f>IF($A150="","",SUMIFS(Entries!$D:$D,Entries!$B:$B,$A150,Entries!$C:$C,"Purchase"))</f>
        <v/>
      </c>
      <c r="E150" s="16" t="str">
        <f>IF($A150="","",SUMIFS(Entries!$D:$D,Entries!$B:$B,$A150,Entries!$C:$C,"Return to supplier"))</f>
        <v/>
      </c>
      <c r="F150" s="16" t="str">
        <f>IF($A150="","",SUMIFS(Entries!$D:$D,Entries!$B:$B,$A150,Entries!$C:$C,"Issue to kitchen"))</f>
        <v/>
      </c>
      <c r="G150" s="16" t="str">
        <f>IF($A150="","",SUMIFS(Entries!$D:$D,Entries!$B:$B,$A150,Entries!$C:$C,"Wastage"))</f>
        <v/>
      </c>
      <c r="H150" s="16" t="str">
        <f>IF($A150="","",SUMIFS(Entries!$D:$D,Entries!$B:$B,$A150,Entries!$C:$C,"Staff meal"))</f>
        <v/>
      </c>
      <c r="I150" s="21" t="str">
        <f t="shared" si="6"/>
        <v/>
      </c>
      <c r="J150" s="17" t="str">
        <f>IF($A150="","",ROUND(I150*N(Items!G149),2))</f>
        <v/>
      </c>
      <c r="K150" s="16" t="str">
        <f>IF($A150="","",N(Items!F149))</f>
        <v/>
      </c>
      <c r="L150" s="22" t="str">
        <f t="shared" si="7"/>
        <v/>
      </c>
      <c r="M150" s="13"/>
      <c r="N150" s="16" t="str">
        <f t="shared" si="8"/>
        <v/>
      </c>
      <c r="O150" s="17" t="str">
        <f>IF(N150="","",ROUND(N150*N(Items!G149),2))</f>
        <v/>
      </c>
    </row>
    <row r="151" spans="1:15" x14ac:dyDescent="0.3">
      <c r="A151" s="20" t="str">
        <f>IF(Items!A150="","",Items!A150)</f>
        <v/>
      </c>
      <c r="B151" s="20" t="str">
        <f>IF($A151="","",Items!C150&amp;"")</f>
        <v/>
      </c>
      <c r="C151" s="16" t="str">
        <f>IF($A151="","",N(Items!E150))</f>
        <v/>
      </c>
      <c r="D151" s="16" t="str">
        <f>IF($A151="","",SUMIFS(Entries!$D:$D,Entries!$B:$B,$A151,Entries!$C:$C,"Purchase"))</f>
        <v/>
      </c>
      <c r="E151" s="16" t="str">
        <f>IF($A151="","",SUMIFS(Entries!$D:$D,Entries!$B:$B,$A151,Entries!$C:$C,"Return to supplier"))</f>
        <v/>
      </c>
      <c r="F151" s="16" t="str">
        <f>IF($A151="","",SUMIFS(Entries!$D:$D,Entries!$B:$B,$A151,Entries!$C:$C,"Issue to kitchen"))</f>
        <v/>
      </c>
      <c r="G151" s="16" t="str">
        <f>IF($A151="","",SUMIFS(Entries!$D:$D,Entries!$B:$B,$A151,Entries!$C:$C,"Wastage"))</f>
        <v/>
      </c>
      <c r="H151" s="16" t="str">
        <f>IF($A151="","",SUMIFS(Entries!$D:$D,Entries!$B:$B,$A151,Entries!$C:$C,"Staff meal"))</f>
        <v/>
      </c>
      <c r="I151" s="21" t="str">
        <f t="shared" si="6"/>
        <v/>
      </c>
      <c r="J151" s="17" t="str">
        <f>IF($A151="","",ROUND(I151*N(Items!G150),2))</f>
        <v/>
      </c>
      <c r="K151" s="16" t="str">
        <f>IF($A151="","",N(Items!F150))</f>
        <v/>
      </c>
      <c r="L151" s="22" t="str">
        <f t="shared" si="7"/>
        <v/>
      </c>
      <c r="M151" s="13"/>
      <c r="N151" s="16" t="str">
        <f t="shared" si="8"/>
        <v/>
      </c>
      <c r="O151" s="17" t="str">
        <f>IF(N151="","",ROUND(N151*N(Items!G150),2))</f>
        <v/>
      </c>
    </row>
    <row r="152" spans="1:15" x14ac:dyDescent="0.3">
      <c r="A152" s="20" t="str">
        <f>IF(Items!A151="","",Items!A151)</f>
        <v/>
      </c>
      <c r="B152" s="20" t="str">
        <f>IF($A152="","",Items!C151&amp;"")</f>
        <v/>
      </c>
      <c r="C152" s="16" t="str">
        <f>IF($A152="","",N(Items!E151))</f>
        <v/>
      </c>
      <c r="D152" s="16" t="str">
        <f>IF($A152="","",SUMIFS(Entries!$D:$D,Entries!$B:$B,$A152,Entries!$C:$C,"Purchase"))</f>
        <v/>
      </c>
      <c r="E152" s="16" t="str">
        <f>IF($A152="","",SUMIFS(Entries!$D:$D,Entries!$B:$B,$A152,Entries!$C:$C,"Return to supplier"))</f>
        <v/>
      </c>
      <c r="F152" s="16" t="str">
        <f>IF($A152="","",SUMIFS(Entries!$D:$D,Entries!$B:$B,$A152,Entries!$C:$C,"Issue to kitchen"))</f>
        <v/>
      </c>
      <c r="G152" s="16" t="str">
        <f>IF($A152="","",SUMIFS(Entries!$D:$D,Entries!$B:$B,$A152,Entries!$C:$C,"Wastage"))</f>
        <v/>
      </c>
      <c r="H152" s="16" t="str">
        <f>IF($A152="","",SUMIFS(Entries!$D:$D,Entries!$B:$B,$A152,Entries!$C:$C,"Staff meal"))</f>
        <v/>
      </c>
      <c r="I152" s="21" t="str">
        <f t="shared" si="6"/>
        <v/>
      </c>
      <c r="J152" s="17" t="str">
        <f>IF($A152="","",ROUND(I152*N(Items!G151),2))</f>
        <v/>
      </c>
      <c r="K152" s="16" t="str">
        <f>IF($A152="","",N(Items!F151))</f>
        <v/>
      </c>
      <c r="L152" s="22" t="str">
        <f t="shared" si="7"/>
        <v/>
      </c>
      <c r="M152" s="13"/>
      <c r="N152" s="16" t="str">
        <f t="shared" si="8"/>
        <v/>
      </c>
      <c r="O152" s="17" t="str">
        <f>IF(N152="","",ROUND(N152*N(Items!G151),2))</f>
        <v/>
      </c>
    </row>
    <row r="153" spans="1:15" x14ac:dyDescent="0.3">
      <c r="A153" s="20" t="str">
        <f>IF(Items!A152="","",Items!A152)</f>
        <v/>
      </c>
      <c r="B153" s="20" t="str">
        <f>IF($A153="","",Items!C152&amp;"")</f>
        <v/>
      </c>
      <c r="C153" s="16" t="str">
        <f>IF($A153="","",N(Items!E152))</f>
        <v/>
      </c>
      <c r="D153" s="16" t="str">
        <f>IF($A153="","",SUMIFS(Entries!$D:$D,Entries!$B:$B,$A153,Entries!$C:$C,"Purchase"))</f>
        <v/>
      </c>
      <c r="E153" s="16" t="str">
        <f>IF($A153="","",SUMIFS(Entries!$D:$D,Entries!$B:$B,$A153,Entries!$C:$C,"Return to supplier"))</f>
        <v/>
      </c>
      <c r="F153" s="16" t="str">
        <f>IF($A153="","",SUMIFS(Entries!$D:$D,Entries!$B:$B,$A153,Entries!$C:$C,"Issue to kitchen"))</f>
        <v/>
      </c>
      <c r="G153" s="16" t="str">
        <f>IF($A153="","",SUMIFS(Entries!$D:$D,Entries!$B:$B,$A153,Entries!$C:$C,"Wastage"))</f>
        <v/>
      </c>
      <c r="H153" s="16" t="str">
        <f>IF($A153="","",SUMIFS(Entries!$D:$D,Entries!$B:$B,$A153,Entries!$C:$C,"Staff meal"))</f>
        <v/>
      </c>
      <c r="I153" s="21" t="str">
        <f t="shared" si="6"/>
        <v/>
      </c>
      <c r="J153" s="17" t="str">
        <f>IF($A153="","",ROUND(I153*N(Items!G152),2))</f>
        <v/>
      </c>
      <c r="K153" s="16" t="str">
        <f>IF($A153="","",N(Items!F152))</f>
        <v/>
      </c>
      <c r="L153" s="22" t="str">
        <f t="shared" si="7"/>
        <v/>
      </c>
      <c r="M153" s="13"/>
      <c r="N153" s="16" t="str">
        <f t="shared" si="8"/>
        <v/>
      </c>
      <c r="O153" s="17" t="str">
        <f>IF(N153="","",ROUND(N153*N(Items!G152),2))</f>
        <v/>
      </c>
    </row>
    <row r="154" spans="1:15" x14ac:dyDescent="0.3">
      <c r="A154" s="20" t="str">
        <f>IF(Items!A153="","",Items!A153)</f>
        <v/>
      </c>
      <c r="B154" s="20" t="str">
        <f>IF($A154="","",Items!C153&amp;"")</f>
        <v/>
      </c>
      <c r="C154" s="16" t="str">
        <f>IF($A154="","",N(Items!E153))</f>
        <v/>
      </c>
      <c r="D154" s="16" t="str">
        <f>IF($A154="","",SUMIFS(Entries!$D:$D,Entries!$B:$B,$A154,Entries!$C:$C,"Purchase"))</f>
        <v/>
      </c>
      <c r="E154" s="16" t="str">
        <f>IF($A154="","",SUMIFS(Entries!$D:$D,Entries!$B:$B,$A154,Entries!$C:$C,"Return to supplier"))</f>
        <v/>
      </c>
      <c r="F154" s="16" t="str">
        <f>IF($A154="","",SUMIFS(Entries!$D:$D,Entries!$B:$B,$A154,Entries!$C:$C,"Issue to kitchen"))</f>
        <v/>
      </c>
      <c r="G154" s="16" t="str">
        <f>IF($A154="","",SUMIFS(Entries!$D:$D,Entries!$B:$B,$A154,Entries!$C:$C,"Wastage"))</f>
        <v/>
      </c>
      <c r="H154" s="16" t="str">
        <f>IF($A154="","",SUMIFS(Entries!$D:$D,Entries!$B:$B,$A154,Entries!$C:$C,"Staff meal"))</f>
        <v/>
      </c>
      <c r="I154" s="21" t="str">
        <f t="shared" si="6"/>
        <v/>
      </c>
      <c r="J154" s="17" t="str">
        <f>IF($A154="","",ROUND(I154*N(Items!G153),2))</f>
        <v/>
      </c>
      <c r="K154" s="16" t="str">
        <f>IF($A154="","",N(Items!F153))</f>
        <v/>
      </c>
      <c r="L154" s="22" t="str">
        <f t="shared" si="7"/>
        <v/>
      </c>
      <c r="M154" s="13"/>
      <c r="N154" s="16" t="str">
        <f t="shared" si="8"/>
        <v/>
      </c>
      <c r="O154" s="17" t="str">
        <f>IF(N154="","",ROUND(N154*N(Items!G153),2))</f>
        <v/>
      </c>
    </row>
    <row r="155" spans="1:15" x14ac:dyDescent="0.3">
      <c r="A155" s="20" t="str">
        <f>IF(Items!A154="","",Items!A154)</f>
        <v/>
      </c>
      <c r="B155" s="20" t="str">
        <f>IF($A155="","",Items!C154&amp;"")</f>
        <v/>
      </c>
      <c r="C155" s="16" t="str">
        <f>IF($A155="","",N(Items!E154))</f>
        <v/>
      </c>
      <c r="D155" s="16" t="str">
        <f>IF($A155="","",SUMIFS(Entries!$D:$D,Entries!$B:$B,$A155,Entries!$C:$C,"Purchase"))</f>
        <v/>
      </c>
      <c r="E155" s="16" t="str">
        <f>IF($A155="","",SUMIFS(Entries!$D:$D,Entries!$B:$B,$A155,Entries!$C:$C,"Return to supplier"))</f>
        <v/>
      </c>
      <c r="F155" s="16" t="str">
        <f>IF($A155="","",SUMIFS(Entries!$D:$D,Entries!$B:$B,$A155,Entries!$C:$C,"Issue to kitchen"))</f>
        <v/>
      </c>
      <c r="G155" s="16" t="str">
        <f>IF($A155="","",SUMIFS(Entries!$D:$D,Entries!$B:$B,$A155,Entries!$C:$C,"Wastage"))</f>
        <v/>
      </c>
      <c r="H155" s="16" t="str">
        <f>IF($A155="","",SUMIFS(Entries!$D:$D,Entries!$B:$B,$A155,Entries!$C:$C,"Staff meal"))</f>
        <v/>
      </c>
      <c r="I155" s="21" t="str">
        <f t="shared" si="6"/>
        <v/>
      </c>
      <c r="J155" s="17" t="str">
        <f>IF($A155="","",ROUND(I155*N(Items!G154),2))</f>
        <v/>
      </c>
      <c r="K155" s="16" t="str">
        <f>IF($A155="","",N(Items!F154))</f>
        <v/>
      </c>
      <c r="L155" s="22" t="str">
        <f t="shared" si="7"/>
        <v/>
      </c>
      <c r="M155" s="13"/>
      <c r="N155" s="16" t="str">
        <f t="shared" si="8"/>
        <v/>
      </c>
      <c r="O155" s="17" t="str">
        <f>IF(N155="","",ROUND(N155*N(Items!G154),2))</f>
        <v/>
      </c>
    </row>
    <row r="156" spans="1:15" x14ac:dyDescent="0.3">
      <c r="A156" s="20" t="str">
        <f>IF(Items!A155="","",Items!A155)</f>
        <v/>
      </c>
      <c r="B156" s="20" t="str">
        <f>IF($A156="","",Items!C155&amp;"")</f>
        <v/>
      </c>
      <c r="C156" s="16" t="str">
        <f>IF($A156="","",N(Items!E155))</f>
        <v/>
      </c>
      <c r="D156" s="16" t="str">
        <f>IF($A156="","",SUMIFS(Entries!$D:$D,Entries!$B:$B,$A156,Entries!$C:$C,"Purchase"))</f>
        <v/>
      </c>
      <c r="E156" s="16" t="str">
        <f>IF($A156="","",SUMIFS(Entries!$D:$D,Entries!$B:$B,$A156,Entries!$C:$C,"Return to supplier"))</f>
        <v/>
      </c>
      <c r="F156" s="16" t="str">
        <f>IF($A156="","",SUMIFS(Entries!$D:$D,Entries!$B:$B,$A156,Entries!$C:$C,"Issue to kitchen"))</f>
        <v/>
      </c>
      <c r="G156" s="16" t="str">
        <f>IF($A156="","",SUMIFS(Entries!$D:$D,Entries!$B:$B,$A156,Entries!$C:$C,"Wastage"))</f>
        <v/>
      </c>
      <c r="H156" s="16" t="str">
        <f>IF($A156="","",SUMIFS(Entries!$D:$D,Entries!$B:$B,$A156,Entries!$C:$C,"Staff meal"))</f>
        <v/>
      </c>
      <c r="I156" s="21" t="str">
        <f t="shared" si="6"/>
        <v/>
      </c>
      <c r="J156" s="17" t="str">
        <f>IF($A156="","",ROUND(I156*N(Items!G155),2))</f>
        <v/>
      </c>
      <c r="K156" s="16" t="str">
        <f>IF($A156="","",N(Items!F155))</f>
        <v/>
      </c>
      <c r="L156" s="22" t="str">
        <f t="shared" si="7"/>
        <v/>
      </c>
      <c r="M156" s="13"/>
      <c r="N156" s="16" t="str">
        <f t="shared" si="8"/>
        <v/>
      </c>
      <c r="O156" s="17" t="str">
        <f>IF(N156="","",ROUND(N156*N(Items!G155),2))</f>
        <v/>
      </c>
    </row>
    <row r="157" spans="1:15" x14ac:dyDescent="0.3">
      <c r="A157" s="20" t="str">
        <f>IF(Items!A156="","",Items!A156)</f>
        <v/>
      </c>
      <c r="B157" s="20" t="str">
        <f>IF($A157="","",Items!C156&amp;"")</f>
        <v/>
      </c>
      <c r="C157" s="16" t="str">
        <f>IF($A157="","",N(Items!E156))</f>
        <v/>
      </c>
      <c r="D157" s="16" t="str">
        <f>IF($A157="","",SUMIFS(Entries!$D:$D,Entries!$B:$B,$A157,Entries!$C:$C,"Purchase"))</f>
        <v/>
      </c>
      <c r="E157" s="16" t="str">
        <f>IF($A157="","",SUMIFS(Entries!$D:$D,Entries!$B:$B,$A157,Entries!$C:$C,"Return to supplier"))</f>
        <v/>
      </c>
      <c r="F157" s="16" t="str">
        <f>IF($A157="","",SUMIFS(Entries!$D:$D,Entries!$B:$B,$A157,Entries!$C:$C,"Issue to kitchen"))</f>
        <v/>
      </c>
      <c r="G157" s="16" t="str">
        <f>IF($A157="","",SUMIFS(Entries!$D:$D,Entries!$B:$B,$A157,Entries!$C:$C,"Wastage"))</f>
        <v/>
      </c>
      <c r="H157" s="16" t="str">
        <f>IF($A157="","",SUMIFS(Entries!$D:$D,Entries!$B:$B,$A157,Entries!$C:$C,"Staff meal"))</f>
        <v/>
      </c>
      <c r="I157" s="21" t="str">
        <f t="shared" si="6"/>
        <v/>
      </c>
      <c r="J157" s="17" t="str">
        <f>IF($A157="","",ROUND(I157*N(Items!G156),2))</f>
        <v/>
      </c>
      <c r="K157" s="16" t="str">
        <f>IF($A157="","",N(Items!F156))</f>
        <v/>
      </c>
      <c r="L157" s="22" t="str">
        <f t="shared" si="7"/>
        <v/>
      </c>
      <c r="M157" s="13"/>
      <c r="N157" s="16" t="str">
        <f t="shared" si="8"/>
        <v/>
      </c>
      <c r="O157" s="17" t="str">
        <f>IF(N157="","",ROUND(N157*N(Items!G156),2))</f>
        <v/>
      </c>
    </row>
    <row r="158" spans="1:15" x14ac:dyDescent="0.3">
      <c r="A158" s="20" t="str">
        <f>IF(Items!A157="","",Items!A157)</f>
        <v/>
      </c>
      <c r="B158" s="20" t="str">
        <f>IF($A158="","",Items!C157&amp;"")</f>
        <v/>
      </c>
      <c r="C158" s="16" t="str">
        <f>IF($A158="","",N(Items!E157))</f>
        <v/>
      </c>
      <c r="D158" s="16" t="str">
        <f>IF($A158="","",SUMIFS(Entries!$D:$D,Entries!$B:$B,$A158,Entries!$C:$C,"Purchase"))</f>
        <v/>
      </c>
      <c r="E158" s="16" t="str">
        <f>IF($A158="","",SUMIFS(Entries!$D:$D,Entries!$B:$B,$A158,Entries!$C:$C,"Return to supplier"))</f>
        <v/>
      </c>
      <c r="F158" s="16" t="str">
        <f>IF($A158="","",SUMIFS(Entries!$D:$D,Entries!$B:$B,$A158,Entries!$C:$C,"Issue to kitchen"))</f>
        <v/>
      </c>
      <c r="G158" s="16" t="str">
        <f>IF($A158="","",SUMIFS(Entries!$D:$D,Entries!$B:$B,$A158,Entries!$C:$C,"Wastage"))</f>
        <v/>
      </c>
      <c r="H158" s="16" t="str">
        <f>IF($A158="","",SUMIFS(Entries!$D:$D,Entries!$B:$B,$A158,Entries!$C:$C,"Staff meal"))</f>
        <v/>
      </c>
      <c r="I158" s="21" t="str">
        <f t="shared" si="6"/>
        <v/>
      </c>
      <c r="J158" s="17" t="str">
        <f>IF($A158="","",ROUND(I158*N(Items!G157),2))</f>
        <v/>
      </c>
      <c r="K158" s="16" t="str">
        <f>IF($A158="","",N(Items!F157))</f>
        <v/>
      </c>
      <c r="L158" s="22" t="str">
        <f t="shared" si="7"/>
        <v/>
      </c>
      <c r="M158" s="13"/>
      <c r="N158" s="16" t="str">
        <f t="shared" si="8"/>
        <v/>
      </c>
      <c r="O158" s="17" t="str">
        <f>IF(N158="","",ROUND(N158*N(Items!G157),2))</f>
        <v/>
      </c>
    </row>
    <row r="159" spans="1:15" x14ac:dyDescent="0.3">
      <c r="A159" s="20" t="str">
        <f>IF(Items!A158="","",Items!A158)</f>
        <v/>
      </c>
      <c r="B159" s="20" t="str">
        <f>IF($A159="","",Items!C158&amp;"")</f>
        <v/>
      </c>
      <c r="C159" s="16" t="str">
        <f>IF($A159="","",N(Items!E158))</f>
        <v/>
      </c>
      <c r="D159" s="16" t="str">
        <f>IF($A159="","",SUMIFS(Entries!$D:$D,Entries!$B:$B,$A159,Entries!$C:$C,"Purchase"))</f>
        <v/>
      </c>
      <c r="E159" s="16" t="str">
        <f>IF($A159="","",SUMIFS(Entries!$D:$D,Entries!$B:$B,$A159,Entries!$C:$C,"Return to supplier"))</f>
        <v/>
      </c>
      <c r="F159" s="16" t="str">
        <f>IF($A159="","",SUMIFS(Entries!$D:$D,Entries!$B:$B,$A159,Entries!$C:$C,"Issue to kitchen"))</f>
        <v/>
      </c>
      <c r="G159" s="16" t="str">
        <f>IF($A159="","",SUMIFS(Entries!$D:$D,Entries!$B:$B,$A159,Entries!$C:$C,"Wastage"))</f>
        <v/>
      </c>
      <c r="H159" s="16" t="str">
        <f>IF($A159="","",SUMIFS(Entries!$D:$D,Entries!$B:$B,$A159,Entries!$C:$C,"Staff meal"))</f>
        <v/>
      </c>
      <c r="I159" s="21" t="str">
        <f t="shared" si="6"/>
        <v/>
      </c>
      <c r="J159" s="17" t="str">
        <f>IF($A159="","",ROUND(I159*N(Items!G158),2))</f>
        <v/>
      </c>
      <c r="K159" s="16" t="str">
        <f>IF($A159="","",N(Items!F158))</f>
        <v/>
      </c>
      <c r="L159" s="22" t="str">
        <f t="shared" si="7"/>
        <v/>
      </c>
      <c r="M159" s="13"/>
      <c r="N159" s="16" t="str">
        <f t="shared" si="8"/>
        <v/>
      </c>
      <c r="O159" s="17" t="str">
        <f>IF(N159="","",ROUND(N159*N(Items!G158),2))</f>
        <v/>
      </c>
    </row>
    <row r="160" spans="1:15" x14ac:dyDescent="0.3">
      <c r="A160" s="20" t="str">
        <f>IF(Items!A159="","",Items!A159)</f>
        <v/>
      </c>
      <c r="B160" s="20" t="str">
        <f>IF($A160="","",Items!C159&amp;"")</f>
        <v/>
      </c>
      <c r="C160" s="16" t="str">
        <f>IF($A160="","",N(Items!E159))</f>
        <v/>
      </c>
      <c r="D160" s="16" t="str">
        <f>IF($A160="","",SUMIFS(Entries!$D:$D,Entries!$B:$B,$A160,Entries!$C:$C,"Purchase"))</f>
        <v/>
      </c>
      <c r="E160" s="16" t="str">
        <f>IF($A160="","",SUMIFS(Entries!$D:$D,Entries!$B:$B,$A160,Entries!$C:$C,"Return to supplier"))</f>
        <v/>
      </c>
      <c r="F160" s="16" t="str">
        <f>IF($A160="","",SUMIFS(Entries!$D:$D,Entries!$B:$B,$A160,Entries!$C:$C,"Issue to kitchen"))</f>
        <v/>
      </c>
      <c r="G160" s="16" t="str">
        <f>IF($A160="","",SUMIFS(Entries!$D:$D,Entries!$B:$B,$A160,Entries!$C:$C,"Wastage"))</f>
        <v/>
      </c>
      <c r="H160" s="16" t="str">
        <f>IF($A160="","",SUMIFS(Entries!$D:$D,Entries!$B:$B,$A160,Entries!$C:$C,"Staff meal"))</f>
        <v/>
      </c>
      <c r="I160" s="21" t="str">
        <f t="shared" si="6"/>
        <v/>
      </c>
      <c r="J160" s="17" t="str">
        <f>IF($A160="","",ROUND(I160*N(Items!G159),2))</f>
        <v/>
      </c>
      <c r="K160" s="16" t="str">
        <f>IF($A160="","",N(Items!F159))</f>
        <v/>
      </c>
      <c r="L160" s="22" t="str">
        <f t="shared" si="7"/>
        <v/>
      </c>
      <c r="M160" s="13"/>
      <c r="N160" s="16" t="str">
        <f t="shared" si="8"/>
        <v/>
      </c>
      <c r="O160" s="17" t="str">
        <f>IF(N160="","",ROUND(N160*N(Items!G159),2))</f>
        <v/>
      </c>
    </row>
    <row r="161" spans="1:15" x14ac:dyDescent="0.3">
      <c r="A161" s="20" t="str">
        <f>IF(Items!A160="","",Items!A160)</f>
        <v/>
      </c>
      <c r="B161" s="20" t="str">
        <f>IF($A161="","",Items!C160&amp;"")</f>
        <v/>
      </c>
      <c r="C161" s="16" t="str">
        <f>IF($A161="","",N(Items!E160))</f>
        <v/>
      </c>
      <c r="D161" s="16" t="str">
        <f>IF($A161="","",SUMIFS(Entries!$D:$D,Entries!$B:$B,$A161,Entries!$C:$C,"Purchase"))</f>
        <v/>
      </c>
      <c r="E161" s="16" t="str">
        <f>IF($A161="","",SUMIFS(Entries!$D:$D,Entries!$B:$B,$A161,Entries!$C:$C,"Return to supplier"))</f>
        <v/>
      </c>
      <c r="F161" s="16" t="str">
        <f>IF($A161="","",SUMIFS(Entries!$D:$D,Entries!$B:$B,$A161,Entries!$C:$C,"Issue to kitchen"))</f>
        <v/>
      </c>
      <c r="G161" s="16" t="str">
        <f>IF($A161="","",SUMIFS(Entries!$D:$D,Entries!$B:$B,$A161,Entries!$C:$C,"Wastage"))</f>
        <v/>
      </c>
      <c r="H161" s="16" t="str">
        <f>IF($A161="","",SUMIFS(Entries!$D:$D,Entries!$B:$B,$A161,Entries!$C:$C,"Staff meal"))</f>
        <v/>
      </c>
      <c r="I161" s="21" t="str">
        <f t="shared" si="6"/>
        <v/>
      </c>
      <c r="J161" s="17" t="str">
        <f>IF($A161="","",ROUND(I161*N(Items!G160),2))</f>
        <v/>
      </c>
      <c r="K161" s="16" t="str">
        <f>IF($A161="","",N(Items!F160))</f>
        <v/>
      </c>
      <c r="L161" s="22" t="str">
        <f t="shared" si="7"/>
        <v/>
      </c>
      <c r="M161" s="13"/>
      <c r="N161" s="16" t="str">
        <f t="shared" si="8"/>
        <v/>
      </c>
      <c r="O161" s="17" t="str">
        <f>IF(N161="","",ROUND(N161*N(Items!G160),2))</f>
        <v/>
      </c>
    </row>
    <row r="162" spans="1:15" x14ac:dyDescent="0.3">
      <c r="A162" s="20" t="str">
        <f>IF(Items!A161="","",Items!A161)</f>
        <v/>
      </c>
      <c r="B162" s="20" t="str">
        <f>IF($A162="","",Items!C161&amp;"")</f>
        <v/>
      </c>
      <c r="C162" s="16" t="str">
        <f>IF($A162="","",N(Items!E161))</f>
        <v/>
      </c>
      <c r="D162" s="16" t="str">
        <f>IF($A162="","",SUMIFS(Entries!$D:$D,Entries!$B:$B,$A162,Entries!$C:$C,"Purchase"))</f>
        <v/>
      </c>
      <c r="E162" s="16" t="str">
        <f>IF($A162="","",SUMIFS(Entries!$D:$D,Entries!$B:$B,$A162,Entries!$C:$C,"Return to supplier"))</f>
        <v/>
      </c>
      <c r="F162" s="16" t="str">
        <f>IF($A162="","",SUMIFS(Entries!$D:$D,Entries!$B:$B,$A162,Entries!$C:$C,"Issue to kitchen"))</f>
        <v/>
      </c>
      <c r="G162" s="16" t="str">
        <f>IF($A162="","",SUMIFS(Entries!$D:$D,Entries!$B:$B,$A162,Entries!$C:$C,"Wastage"))</f>
        <v/>
      </c>
      <c r="H162" s="16" t="str">
        <f>IF($A162="","",SUMIFS(Entries!$D:$D,Entries!$B:$B,$A162,Entries!$C:$C,"Staff meal"))</f>
        <v/>
      </c>
      <c r="I162" s="21" t="str">
        <f t="shared" si="6"/>
        <v/>
      </c>
      <c r="J162" s="17" t="str">
        <f>IF($A162="","",ROUND(I162*N(Items!G161),2))</f>
        <v/>
      </c>
      <c r="K162" s="16" t="str">
        <f>IF($A162="","",N(Items!F161))</f>
        <v/>
      </c>
      <c r="L162" s="22" t="str">
        <f t="shared" si="7"/>
        <v/>
      </c>
      <c r="M162" s="13"/>
      <c r="N162" s="16" t="str">
        <f t="shared" si="8"/>
        <v/>
      </c>
      <c r="O162" s="17" t="str">
        <f>IF(N162="","",ROUND(N162*N(Items!G161),2))</f>
        <v/>
      </c>
    </row>
    <row r="163" spans="1:15" x14ac:dyDescent="0.3">
      <c r="A163" s="20" t="str">
        <f>IF(Items!A162="","",Items!A162)</f>
        <v/>
      </c>
      <c r="B163" s="20" t="str">
        <f>IF($A163="","",Items!C162&amp;"")</f>
        <v/>
      </c>
      <c r="C163" s="16" t="str">
        <f>IF($A163="","",N(Items!E162))</f>
        <v/>
      </c>
      <c r="D163" s="16" t="str">
        <f>IF($A163="","",SUMIFS(Entries!$D:$D,Entries!$B:$B,$A163,Entries!$C:$C,"Purchase"))</f>
        <v/>
      </c>
      <c r="E163" s="16" t="str">
        <f>IF($A163="","",SUMIFS(Entries!$D:$D,Entries!$B:$B,$A163,Entries!$C:$C,"Return to supplier"))</f>
        <v/>
      </c>
      <c r="F163" s="16" t="str">
        <f>IF($A163="","",SUMIFS(Entries!$D:$D,Entries!$B:$B,$A163,Entries!$C:$C,"Issue to kitchen"))</f>
        <v/>
      </c>
      <c r="G163" s="16" t="str">
        <f>IF($A163="","",SUMIFS(Entries!$D:$D,Entries!$B:$B,$A163,Entries!$C:$C,"Wastage"))</f>
        <v/>
      </c>
      <c r="H163" s="16" t="str">
        <f>IF($A163="","",SUMIFS(Entries!$D:$D,Entries!$B:$B,$A163,Entries!$C:$C,"Staff meal"))</f>
        <v/>
      </c>
      <c r="I163" s="21" t="str">
        <f t="shared" si="6"/>
        <v/>
      </c>
      <c r="J163" s="17" t="str">
        <f>IF($A163="","",ROUND(I163*N(Items!G162),2))</f>
        <v/>
      </c>
      <c r="K163" s="16" t="str">
        <f>IF($A163="","",N(Items!F162))</f>
        <v/>
      </c>
      <c r="L163" s="22" t="str">
        <f t="shared" si="7"/>
        <v/>
      </c>
      <c r="M163" s="13"/>
      <c r="N163" s="16" t="str">
        <f t="shared" si="8"/>
        <v/>
      </c>
      <c r="O163" s="17" t="str">
        <f>IF(N163="","",ROUND(N163*N(Items!G162),2))</f>
        <v/>
      </c>
    </row>
    <row r="164" spans="1:15" x14ac:dyDescent="0.3">
      <c r="A164" s="20" t="str">
        <f>IF(Items!A163="","",Items!A163)</f>
        <v/>
      </c>
      <c r="B164" s="20" t="str">
        <f>IF($A164="","",Items!C163&amp;"")</f>
        <v/>
      </c>
      <c r="C164" s="16" t="str">
        <f>IF($A164="","",N(Items!E163))</f>
        <v/>
      </c>
      <c r="D164" s="16" t="str">
        <f>IF($A164="","",SUMIFS(Entries!$D:$D,Entries!$B:$B,$A164,Entries!$C:$C,"Purchase"))</f>
        <v/>
      </c>
      <c r="E164" s="16" t="str">
        <f>IF($A164="","",SUMIFS(Entries!$D:$D,Entries!$B:$B,$A164,Entries!$C:$C,"Return to supplier"))</f>
        <v/>
      </c>
      <c r="F164" s="16" t="str">
        <f>IF($A164="","",SUMIFS(Entries!$D:$D,Entries!$B:$B,$A164,Entries!$C:$C,"Issue to kitchen"))</f>
        <v/>
      </c>
      <c r="G164" s="16" t="str">
        <f>IF($A164="","",SUMIFS(Entries!$D:$D,Entries!$B:$B,$A164,Entries!$C:$C,"Wastage"))</f>
        <v/>
      </c>
      <c r="H164" s="16" t="str">
        <f>IF($A164="","",SUMIFS(Entries!$D:$D,Entries!$B:$B,$A164,Entries!$C:$C,"Staff meal"))</f>
        <v/>
      </c>
      <c r="I164" s="21" t="str">
        <f t="shared" si="6"/>
        <v/>
      </c>
      <c r="J164" s="17" t="str">
        <f>IF($A164="","",ROUND(I164*N(Items!G163),2))</f>
        <v/>
      </c>
      <c r="K164" s="16" t="str">
        <f>IF($A164="","",N(Items!F163))</f>
        <v/>
      </c>
      <c r="L164" s="22" t="str">
        <f t="shared" si="7"/>
        <v/>
      </c>
      <c r="M164" s="13"/>
      <c r="N164" s="16" t="str">
        <f t="shared" si="8"/>
        <v/>
      </c>
      <c r="O164" s="17" t="str">
        <f>IF(N164="","",ROUND(N164*N(Items!G163),2))</f>
        <v/>
      </c>
    </row>
    <row r="165" spans="1:15" x14ac:dyDescent="0.3">
      <c r="A165" s="20" t="str">
        <f>IF(Items!A164="","",Items!A164)</f>
        <v/>
      </c>
      <c r="B165" s="20" t="str">
        <f>IF($A165="","",Items!C164&amp;"")</f>
        <v/>
      </c>
      <c r="C165" s="16" t="str">
        <f>IF($A165="","",N(Items!E164))</f>
        <v/>
      </c>
      <c r="D165" s="16" t="str">
        <f>IF($A165="","",SUMIFS(Entries!$D:$D,Entries!$B:$B,$A165,Entries!$C:$C,"Purchase"))</f>
        <v/>
      </c>
      <c r="E165" s="16" t="str">
        <f>IF($A165="","",SUMIFS(Entries!$D:$D,Entries!$B:$B,$A165,Entries!$C:$C,"Return to supplier"))</f>
        <v/>
      </c>
      <c r="F165" s="16" t="str">
        <f>IF($A165="","",SUMIFS(Entries!$D:$D,Entries!$B:$B,$A165,Entries!$C:$C,"Issue to kitchen"))</f>
        <v/>
      </c>
      <c r="G165" s="16" t="str">
        <f>IF($A165="","",SUMIFS(Entries!$D:$D,Entries!$B:$B,$A165,Entries!$C:$C,"Wastage"))</f>
        <v/>
      </c>
      <c r="H165" s="16" t="str">
        <f>IF($A165="","",SUMIFS(Entries!$D:$D,Entries!$B:$B,$A165,Entries!$C:$C,"Staff meal"))</f>
        <v/>
      </c>
      <c r="I165" s="21" t="str">
        <f t="shared" si="6"/>
        <v/>
      </c>
      <c r="J165" s="17" t="str">
        <f>IF($A165="","",ROUND(I165*N(Items!G164),2))</f>
        <v/>
      </c>
      <c r="K165" s="16" t="str">
        <f>IF($A165="","",N(Items!F164))</f>
        <v/>
      </c>
      <c r="L165" s="22" t="str">
        <f t="shared" si="7"/>
        <v/>
      </c>
      <c r="M165" s="13"/>
      <c r="N165" s="16" t="str">
        <f t="shared" si="8"/>
        <v/>
      </c>
      <c r="O165" s="17" t="str">
        <f>IF(N165="","",ROUND(N165*N(Items!G164),2))</f>
        <v/>
      </c>
    </row>
    <row r="166" spans="1:15" x14ac:dyDescent="0.3">
      <c r="A166" s="20" t="str">
        <f>IF(Items!A165="","",Items!A165)</f>
        <v/>
      </c>
      <c r="B166" s="20" t="str">
        <f>IF($A166="","",Items!C165&amp;"")</f>
        <v/>
      </c>
      <c r="C166" s="16" t="str">
        <f>IF($A166="","",N(Items!E165))</f>
        <v/>
      </c>
      <c r="D166" s="16" t="str">
        <f>IF($A166="","",SUMIFS(Entries!$D:$D,Entries!$B:$B,$A166,Entries!$C:$C,"Purchase"))</f>
        <v/>
      </c>
      <c r="E166" s="16" t="str">
        <f>IF($A166="","",SUMIFS(Entries!$D:$D,Entries!$B:$B,$A166,Entries!$C:$C,"Return to supplier"))</f>
        <v/>
      </c>
      <c r="F166" s="16" t="str">
        <f>IF($A166="","",SUMIFS(Entries!$D:$D,Entries!$B:$B,$A166,Entries!$C:$C,"Issue to kitchen"))</f>
        <v/>
      </c>
      <c r="G166" s="16" t="str">
        <f>IF($A166="","",SUMIFS(Entries!$D:$D,Entries!$B:$B,$A166,Entries!$C:$C,"Wastage"))</f>
        <v/>
      </c>
      <c r="H166" s="16" t="str">
        <f>IF($A166="","",SUMIFS(Entries!$D:$D,Entries!$B:$B,$A166,Entries!$C:$C,"Staff meal"))</f>
        <v/>
      </c>
      <c r="I166" s="21" t="str">
        <f t="shared" si="6"/>
        <v/>
      </c>
      <c r="J166" s="17" t="str">
        <f>IF($A166="","",ROUND(I166*N(Items!G165),2))</f>
        <v/>
      </c>
      <c r="K166" s="16" t="str">
        <f>IF($A166="","",N(Items!F165))</f>
        <v/>
      </c>
      <c r="L166" s="22" t="str">
        <f t="shared" si="7"/>
        <v/>
      </c>
      <c r="M166" s="13"/>
      <c r="N166" s="16" t="str">
        <f t="shared" si="8"/>
        <v/>
      </c>
      <c r="O166" s="17" t="str">
        <f>IF(N166="","",ROUND(N166*N(Items!G165),2))</f>
        <v/>
      </c>
    </row>
    <row r="167" spans="1:15" x14ac:dyDescent="0.3">
      <c r="A167" s="20" t="str">
        <f>IF(Items!A166="","",Items!A166)</f>
        <v/>
      </c>
      <c r="B167" s="20" t="str">
        <f>IF($A167="","",Items!C166&amp;"")</f>
        <v/>
      </c>
      <c r="C167" s="16" t="str">
        <f>IF($A167="","",N(Items!E166))</f>
        <v/>
      </c>
      <c r="D167" s="16" t="str">
        <f>IF($A167="","",SUMIFS(Entries!$D:$D,Entries!$B:$B,$A167,Entries!$C:$C,"Purchase"))</f>
        <v/>
      </c>
      <c r="E167" s="16" t="str">
        <f>IF($A167="","",SUMIFS(Entries!$D:$D,Entries!$B:$B,$A167,Entries!$C:$C,"Return to supplier"))</f>
        <v/>
      </c>
      <c r="F167" s="16" t="str">
        <f>IF($A167="","",SUMIFS(Entries!$D:$D,Entries!$B:$B,$A167,Entries!$C:$C,"Issue to kitchen"))</f>
        <v/>
      </c>
      <c r="G167" s="16" t="str">
        <f>IF($A167="","",SUMIFS(Entries!$D:$D,Entries!$B:$B,$A167,Entries!$C:$C,"Wastage"))</f>
        <v/>
      </c>
      <c r="H167" s="16" t="str">
        <f>IF($A167="","",SUMIFS(Entries!$D:$D,Entries!$B:$B,$A167,Entries!$C:$C,"Staff meal"))</f>
        <v/>
      </c>
      <c r="I167" s="21" t="str">
        <f t="shared" si="6"/>
        <v/>
      </c>
      <c r="J167" s="17" t="str">
        <f>IF($A167="","",ROUND(I167*N(Items!G166),2))</f>
        <v/>
      </c>
      <c r="K167" s="16" t="str">
        <f>IF($A167="","",N(Items!F166))</f>
        <v/>
      </c>
      <c r="L167" s="22" t="str">
        <f t="shared" si="7"/>
        <v/>
      </c>
      <c r="M167" s="13"/>
      <c r="N167" s="16" t="str">
        <f t="shared" si="8"/>
        <v/>
      </c>
      <c r="O167" s="17" t="str">
        <f>IF(N167="","",ROUND(N167*N(Items!G166),2))</f>
        <v/>
      </c>
    </row>
    <row r="168" spans="1:15" x14ac:dyDescent="0.3">
      <c r="A168" s="20" t="str">
        <f>IF(Items!A167="","",Items!A167)</f>
        <v/>
      </c>
      <c r="B168" s="20" t="str">
        <f>IF($A168="","",Items!C167&amp;"")</f>
        <v/>
      </c>
      <c r="C168" s="16" t="str">
        <f>IF($A168="","",N(Items!E167))</f>
        <v/>
      </c>
      <c r="D168" s="16" t="str">
        <f>IF($A168="","",SUMIFS(Entries!$D:$D,Entries!$B:$B,$A168,Entries!$C:$C,"Purchase"))</f>
        <v/>
      </c>
      <c r="E168" s="16" t="str">
        <f>IF($A168="","",SUMIFS(Entries!$D:$D,Entries!$B:$B,$A168,Entries!$C:$C,"Return to supplier"))</f>
        <v/>
      </c>
      <c r="F168" s="16" t="str">
        <f>IF($A168="","",SUMIFS(Entries!$D:$D,Entries!$B:$B,$A168,Entries!$C:$C,"Issue to kitchen"))</f>
        <v/>
      </c>
      <c r="G168" s="16" t="str">
        <f>IF($A168="","",SUMIFS(Entries!$D:$D,Entries!$B:$B,$A168,Entries!$C:$C,"Wastage"))</f>
        <v/>
      </c>
      <c r="H168" s="16" t="str">
        <f>IF($A168="","",SUMIFS(Entries!$D:$D,Entries!$B:$B,$A168,Entries!$C:$C,"Staff meal"))</f>
        <v/>
      </c>
      <c r="I168" s="21" t="str">
        <f t="shared" si="6"/>
        <v/>
      </c>
      <c r="J168" s="17" t="str">
        <f>IF($A168="","",ROUND(I168*N(Items!G167),2))</f>
        <v/>
      </c>
      <c r="K168" s="16" t="str">
        <f>IF($A168="","",N(Items!F167))</f>
        <v/>
      </c>
      <c r="L168" s="22" t="str">
        <f t="shared" si="7"/>
        <v/>
      </c>
      <c r="M168" s="13"/>
      <c r="N168" s="16" t="str">
        <f t="shared" si="8"/>
        <v/>
      </c>
      <c r="O168" s="17" t="str">
        <f>IF(N168="","",ROUND(N168*N(Items!G167),2))</f>
        <v/>
      </c>
    </row>
    <row r="169" spans="1:15" x14ac:dyDescent="0.3">
      <c r="A169" s="20" t="str">
        <f>IF(Items!A168="","",Items!A168)</f>
        <v/>
      </c>
      <c r="B169" s="20" t="str">
        <f>IF($A169="","",Items!C168&amp;"")</f>
        <v/>
      </c>
      <c r="C169" s="16" t="str">
        <f>IF($A169="","",N(Items!E168))</f>
        <v/>
      </c>
      <c r="D169" s="16" t="str">
        <f>IF($A169="","",SUMIFS(Entries!$D:$D,Entries!$B:$B,$A169,Entries!$C:$C,"Purchase"))</f>
        <v/>
      </c>
      <c r="E169" s="16" t="str">
        <f>IF($A169="","",SUMIFS(Entries!$D:$D,Entries!$B:$B,$A169,Entries!$C:$C,"Return to supplier"))</f>
        <v/>
      </c>
      <c r="F169" s="16" t="str">
        <f>IF($A169="","",SUMIFS(Entries!$D:$D,Entries!$B:$B,$A169,Entries!$C:$C,"Issue to kitchen"))</f>
        <v/>
      </c>
      <c r="G169" s="16" t="str">
        <f>IF($A169="","",SUMIFS(Entries!$D:$D,Entries!$B:$B,$A169,Entries!$C:$C,"Wastage"))</f>
        <v/>
      </c>
      <c r="H169" s="16" t="str">
        <f>IF($A169="","",SUMIFS(Entries!$D:$D,Entries!$B:$B,$A169,Entries!$C:$C,"Staff meal"))</f>
        <v/>
      </c>
      <c r="I169" s="21" t="str">
        <f t="shared" si="6"/>
        <v/>
      </c>
      <c r="J169" s="17" t="str">
        <f>IF($A169="","",ROUND(I169*N(Items!G168),2))</f>
        <v/>
      </c>
      <c r="K169" s="16" t="str">
        <f>IF($A169="","",N(Items!F168))</f>
        <v/>
      </c>
      <c r="L169" s="22" t="str">
        <f t="shared" si="7"/>
        <v/>
      </c>
      <c r="M169" s="13"/>
      <c r="N169" s="16" t="str">
        <f t="shared" si="8"/>
        <v/>
      </c>
      <c r="O169" s="17" t="str">
        <f>IF(N169="","",ROUND(N169*N(Items!G168),2))</f>
        <v/>
      </c>
    </row>
    <row r="170" spans="1:15" x14ac:dyDescent="0.3">
      <c r="A170" s="20" t="str">
        <f>IF(Items!A169="","",Items!A169)</f>
        <v/>
      </c>
      <c r="B170" s="20" t="str">
        <f>IF($A170="","",Items!C169&amp;"")</f>
        <v/>
      </c>
      <c r="C170" s="16" t="str">
        <f>IF($A170="","",N(Items!E169))</f>
        <v/>
      </c>
      <c r="D170" s="16" t="str">
        <f>IF($A170="","",SUMIFS(Entries!$D:$D,Entries!$B:$B,$A170,Entries!$C:$C,"Purchase"))</f>
        <v/>
      </c>
      <c r="E170" s="16" t="str">
        <f>IF($A170="","",SUMIFS(Entries!$D:$D,Entries!$B:$B,$A170,Entries!$C:$C,"Return to supplier"))</f>
        <v/>
      </c>
      <c r="F170" s="16" t="str">
        <f>IF($A170="","",SUMIFS(Entries!$D:$D,Entries!$B:$B,$A170,Entries!$C:$C,"Issue to kitchen"))</f>
        <v/>
      </c>
      <c r="G170" s="16" t="str">
        <f>IF($A170="","",SUMIFS(Entries!$D:$D,Entries!$B:$B,$A170,Entries!$C:$C,"Wastage"))</f>
        <v/>
      </c>
      <c r="H170" s="16" t="str">
        <f>IF($A170="","",SUMIFS(Entries!$D:$D,Entries!$B:$B,$A170,Entries!$C:$C,"Staff meal"))</f>
        <v/>
      </c>
      <c r="I170" s="21" t="str">
        <f t="shared" si="6"/>
        <v/>
      </c>
      <c r="J170" s="17" t="str">
        <f>IF($A170="","",ROUND(I170*N(Items!G169),2))</f>
        <v/>
      </c>
      <c r="K170" s="16" t="str">
        <f>IF($A170="","",N(Items!F169))</f>
        <v/>
      </c>
      <c r="L170" s="22" t="str">
        <f t="shared" si="7"/>
        <v/>
      </c>
      <c r="M170" s="13"/>
      <c r="N170" s="16" t="str">
        <f t="shared" si="8"/>
        <v/>
      </c>
      <c r="O170" s="17" t="str">
        <f>IF(N170="","",ROUND(N170*N(Items!G169),2))</f>
        <v/>
      </c>
    </row>
    <row r="171" spans="1:15" x14ac:dyDescent="0.3">
      <c r="A171" s="20" t="str">
        <f>IF(Items!A170="","",Items!A170)</f>
        <v/>
      </c>
      <c r="B171" s="20" t="str">
        <f>IF($A171="","",Items!C170&amp;"")</f>
        <v/>
      </c>
      <c r="C171" s="16" t="str">
        <f>IF($A171="","",N(Items!E170))</f>
        <v/>
      </c>
      <c r="D171" s="16" t="str">
        <f>IF($A171="","",SUMIFS(Entries!$D:$D,Entries!$B:$B,$A171,Entries!$C:$C,"Purchase"))</f>
        <v/>
      </c>
      <c r="E171" s="16" t="str">
        <f>IF($A171="","",SUMIFS(Entries!$D:$D,Entries!$B:$B,$A171,Entries!$C:$C,"Return to supplier"))</f>
        <v/>
      </c>
      <c r="F171" s="16" t="str">
        <f>IF($A171="","",SUMIFS(Entries!$D:$D,Entries!$B:$B,$A171,Entries!$C:$C,"Issue to kitchen"))</f>
        <v/>
      </c>
      <c r="G171" s="16" t="str">
        <f>IF($A171="","",SUMIFS(Entries!$D:$D,Entries!$B:$B,$A171,Entries!$C:$C,"Wastage"))</f>
        <v/>
      </c>
      <c r="H171" s="16" t="str">
        <f>IF($A171="","",SUMIFS(Entries!$D:$D,Entries!$B:$B,$A171,Entries!$C:$C,"Staff meal"))</f>
        <v/>
      </c>
      <c r="I171" s="21" t="str">
        <f t="shared" si="6"/>
        <v/>
      </c>
      <c r="J171" s="17" t="str">
        <f>IF($A171="","",ROUND(I171*N(Items!G170),2))</f>
        <v/>
      </c>
      <c r="K171" s="16" t="str">
        <f>IF($A171="","",N(Items!F170))</f>
        <v/>
      </c>
      <c r="L171" s="22" t="str">
        <f t="shared" si="7"/>
        <v/>
      </c>
      <c r="M171" s="13"/>
      <c r="N171" s="16" t="str">
        <f t="shared" si="8"/>
        <v/>
      </c>
      <c r="O171" s="17" t="str">
        <f>IF(N171="","",ROUND(N171*N(Items!G170),2))</f>
        <v/>
      </c>
    </row>
    <row r="172" spans="1:15" x14ac:dyDescent="0.3">
      <c r="A172" s="20" t="str">
        <f>IF(Items!A171="","",Items!A171)</f>
        <v/>
      </c>
      <c r="B172" s="20" t="str">
        <f>IF($A172="","",Items!C171&amp;"")</f>
        <v/>
      </c>
      <c r="C172" s="16" t="str">
        <f>IF($A172="","",N(Items!E171))</f>
        <v/>
      </c>
      <c r="D172" s="16" t="str">
        <f>IF($A172="","",SUMIFS(Entries!$D:$D,Entries!$B:$B,$A172,Entries!$C:$C,"Purchase"))</f>
        <v/>
      </c>
      <c r="E172" s="16" t="str">
        <f>IF($A172="","",SUMIFS(Entries!$D:$D,Entries!$B:$B,$A172,Entries!$C:$C,"Return to supplier"))</f>
        <v/>
      </c>
      <c r="F172" s="16" t="str">
        <f>IF($A172="","",SUMIFS(Entries!$D:$D,Entries!$B:$B,$A172,Entries!$C:$C,"Issue to kitchen"))</f>
        <v/>
      </c>
      <c r="G172" s="16" t="str">
        <f>IF($A172="","",SUMIFS(Entries!$D:$D,Entries!$B:$B,$A172,Entries!$C:$C,"Wastage"))</f>
        <v/>
      </c>
      <c r="H172" s="16" t="str">
        <f>IF($A172="","",SUMIFS(Entries!$D:$D,Entries!$B:$B,$A172,Entries!$C:$C,"Staff meal"))</f>
        <v/>
      </c>
      <c r="I172" s="21" t="str">
        <f t="shared" si="6"/>
        <v/>
      </c>
      <c r="J172" s="17" t="str">
        <f>IF($A172="","",ROUND(I172*N(Items!G171),2))</f>
        <v/>
      </c>
      <c r="K172" s="16" t="str">
        <f>IF($A172="","",N(Items!F171))</f>
        <v/>
      </c>
      <c r="L172" s="22" t="str">
        <f t="shared" si="7"/>
        <v/>
      </c>
      <c r="M172" s="13"/>
      <c r="N172" s="16" t="str">
        <f t="shared" si="8"/>
        <v/>
      </c>
      <c r="O172" s="17" t="str">
        <f>IF(N172="","",ROUND(N172*N(Items!G171),2))</f>
        <v/>
      </c>
    </row>
    <row r="173" spans="1:15" x14ac:dyDescent="0.3">
      <c r="A173" s="20" t="str">
        <f>IF(Items!A172="","",Items!A172)</f>
        <v/>
      </c>
      <c r="B173" s="20" t="str">
        <f>IF($A173="","",Items!C172&amp;"")</f>
        <v/>
      </c>
      <c r="C173" s="16" t="str">
        <f>IF($A173="","",N(Items!E172))</f>
        <v/>
      </c>
      <c r="D173" s="16" t="str">
        <f>IF($A173="","",SUMIFS(Entries!$D:$D,Entries!$B:$B,$A173,Entries!$C:$C,"Purchase"))</f>
        <v/>
      </c>
      <c r="E173" s="16" t="str">
        <f>IF($A173="","",SUMIFS(Entries!$D:$D,Entries!$B:$B,$A173,Entries!$C:$C,"Return to supplier"))</f>
        <v/>
      </c>
      <c r="F173" s="16" t="str">
        <f>IF($A173="","",SUMIFS(Entries!$D:$D,Entries!$B:$B,$A173,Entries!$C:$C,"Issue to kitchen"))</f>
        <v/>
      </c>
      <c r="G173" s="16" t="str">
        <f>IF($A173="","",SUMIFS(Entries!$D:$D,Entries!$B:$B,$A173,Entries!$C:$C,"Wastage"))</f>
        <v/>
      </c>
      <c r="H173" s="16" t="str">
        <f>IF($A173="","",SUMIFS(Entries!$D:$D,Entries!$B:$B,$A173,Entries!$C:$C,"Staff meal"))</f>
        <v/>
      </c>
      <c r="I173" s="21" t="str">
        <f t="shared" si="6"/>
        <v/>
      </c>
      <c r="J173" s="17" t="str">
        <f>IF($A173="","",ROUND(I173*N(Items!G172),2))</f>
        <v/>
      </c>
      <c r="K173" s="16" t="str">
        <f>IF($A173="","",N(Items!F172))</f>
        <v/>
      </c>
      <c r="L173" s="22" t="str">
        <f t="shared" si="7"/>
        <v/>
      </c>
      <c r="M173" s="13"/>
      <c r="N173" s="16" t="str">
        <f t="shared" si="8"/>
        <v/>
      </c>
      <c r="O173" s="17" t="str">
        <f>IF(N173="","",ROUND(N173*N(Items!G172),2))</f>
        <v/>
      </c>
    </row>
    <row r="174" spans="1:15" x14ac:dyDescent="0.3">
      <c r="A174" s="20" t="str">
        <f>IF(Items!A173="","",Items!A173)</f>
        <v/>
      </c>
      <c r="B174" s="20" t="str">
        <f>IF($A174="","",Items!C173&amp;"")</f>
        <v/>
      </c>
      <c r="C174" s="16" t="str">
        <f>IF($A174="","",N(Items!E173))</f>
        <v/>
      </c>
      <c r="D174" s="16" t="str">
        <f>IF($A174="","",SUMIFS(Entries!$D:$D,Entries!$B:$B,$A174,Entries!$C:$C,"Purchase"))</f>
        <v/>
      </c>
      <c r="E174" s="16" t="str">
        <f>IF($A174="","",SUMIFS(Entries!$D:$D,Entries!$B:$B,$A174,Entries!$C:$C,"Return to supplier"))</f>
        <v/>
      </c>
      <c r="F174" s="16" t="str">
        <f>IF($A174="","",SUMIFS(Entries!$D:$D,Entries!$B:$B,$A174,Entries!$C:$C,"Issue to kitchen"))</f>
        <v/>
      </c>
      <c r="G174" s="16" t="str">
        <f>IF($A174="","",SUMIFS(Entries!$D:$D,Entries!$B:$B,$A174,Entries!$C:$C,"Wastage"))</f>
        <v/>
      </c>
      <c r="H174" s="16" t="str">
        <f>IF($A174="","",SUMIFS(Entries!$D:$D,Entries!$B:$B,$A174,Entries!$C:$C,"Staff meal"))</f>
        <v/>
      </c>
      <c r="I174" s="21" t="str">
        <f t="shared" si="6"/>
        <v/>
      </c>
      <c r="J174" s="17" t="str">
        <f>IF($A174="","",ROUND(I174*N(Items!G173),2))</f>
        <v/>
      </c>
      <c r="K174" s="16" t="str">
        <f>IF($A174="","",N(Items!F173))</f>
        <v/>
      </c>
      <c r="L174" s="22" t="str">
        <f t="shared" si="7"/>
        <v/>
      </c>
      <c r="M174" s="13"/>
      <c r="N174" s="16" t="str">
        <f t="shared" si="8"/>
        <v/>
      </c>
      <c r="O174" s="17" t="str">
        <f>IF(N174="","",ROUND(N174*N(Items!G173),2))</f>
        <v/>
      </c>
    </row>
    <row r="175" spans="1:15" x14ac:dyDescent="0.3">
      <c r="A175" s="20" t="str">
        <f>IF(Items!A174="","",Items!A174)</f>
        <v/>
      </c>
      <c r="B175" s="20" t="str">
        <f>IF($A175="","",Items!C174&amp;"")</f>
        <v/>
      </c>
      <c r="C175" s="16" t="str">
        <f>IF($A175="","",N(Items!E174))</f>
        <v/>
      </c>
      <c r="D175" s="16" t="str">
        <f>IF($A175="","",SUMIFS(Entries!$D:$D,Entries!$B:$B,$A175,Entries!$C:$C,"Purchase"))</f>
        <v/>
      </c>
      <c r="E175" s="16" t="str">
        <f>IF($A175="","",SUMIFS(Entries!$D:$D,Entries!$B:$B,$A175,Entries!$C:$C,"Return to supplier"))</f>
        <v/>
      </c>
      <c r="F175" s="16" t="str">
        <f>IF($A175="","",SUMIFS(Entries!$D:$D,Entries!$B:$B,$A175,Entries!$C:$C,"Issue to kitchen"))</f>
        <v/>
      </c>
      <c r="G175" s="16" t="str">
        <f>IF($A175="","",SUMIFS(Entries!$D:$D,Entries!$B:$B,$A175,Entries!$C:$C,"Wastage"))</f>
        <v/>
      </c>
      <c r="H175" s="16" t="str">
        <f>IF($A175="","",SUMIFS(Entries!$D:$D,Entries!$B:$B,$A175,Entries!$C:$C,"Staff meal"))</f>
        <v/>
      </c>
      <c r="I175" s="21" t="str">
        <f t="shared" si="6"/>
        <v/>
      </c>
      <c r="J175" s="17" t="str">
        <f>IF($A175="","",ROUND(I175*N(Items!G174),2))</f>
        <v/>
      </c>
      <c r="K175" s="16" t="str">
        <f>IF($A175="","",N(Items!F174))</f>
        <v/>
      </c>
      <c r="L175" s="22" t="str">
        <f t="shared" si="7"/>
        <v/>
      </c>
      <c r="M175" s="13"/>
      <c r="N175" s="16" t="str">
        <f t="shared" si="8"/>
        <v/>
      </c>
      <c r="O175" s="17" t="str">
        <f>IF(N175="","",ROUND(N175*N(Items!G174),2))</f>
        <v/>
      </c>
    </row>
    <row r="176" spans="1:15" x14ac:dyDescent="0.3">
      <c r="A176" s="20" t="str">
        <f>IF(Items!A175="","",Items!A175)</f>
        <v/>
      </c>
      <c r="B176" s="20" t="str">
        <f>IF($A176="","",Items!C175&amp;"")</f>
        <v/>
      </c>
      <c r="C176" s="16" t="str">
        <f>IF($A176="","",N(Items!E175))</f>
        <v/>
      </c>
      <c r="D176" s="16" t="str">
        <f>IF($A176="","",SUMIFS(Entries!$D:$D,Entries!$B:$B,$A176,Entries!$C:$C,"Purchase"))</f>
        <v/>
      </c>
      <c r="E176" s="16" t="str">
        <f>IF($A176="","",SUMIFS(Entries!$D:$D,Entries!$B:$B,$A176,Entries!$C:$C,"Return to supplier"))</f>
        <v/>
      </c>
      <c r="F176" s="16" t="str">
        <f>IF($A176="","",SUMIFS(Entries!$D:$D,Entries!$B:$B,$A176,Entries!$C:$C,"Issue to kitchen"))</f>
        <v/>
      </c>
      <c r="G176" s="16" t="str">
        <f>IF($A176="","",SUMIFS(Entries!$D:$D,Entries!$B:$B,$A176,Entries!$C:$C,"Wastage"))</f>
        <v/>
      </c>
      <c r="H176" s="16" t="str">
        <f>IF($A176="","",SUMIFS(Entries!$D:$D,Entries!$B:$B,$A176,Entries!$C:$C,"Staff meal"))</f>
        <v/>
      </c>
      <c r="I176" s="21" t="str">
        <f t="shared" si="6"/>
        <v/>
      </c>
      <c r="J176" s="17" t="str">
        <f>IF($A176="","",ROUND(I176*N(Items!G175),2))</f>
        <v/>
      </c>
      <c r="K176" s="16" t="str">
        <f>IF($A176="","",N(Items!F175))</f>
        <v/>
      </c>
      <c r="L176" s="22" t="str">
        <f t="shared" si="7"/>
        <v/>
      </c>
      <c r="M176" s="13"/>
      <c r="N176" s="16" t="str">
        <f t="shared" si="8"/>
        <v/>
      </c>
      <c r="O176" s="17" t="str">
        <f>IF(N176="","",ROUND(N176*N(Items!G175),2))</f>
        <v/>
      </c>
    </row>
    <row r="177" spans="1:15" x14ac:dyDescent="0.3">
      <c r="A177" s="20" t="str">
        <f>IF(Items!A176="","",Items!A176)</f>
        <v/>
      </c>
      <c r="B177" s="20" t="str">
        <f>IF($A177="","",Items!C176&amp;"")</f>
        <v/>
      </c>
      <c r="C177" s="16" t="str">
        <f>IF($A177="","",N(Items!E176))</f>
        <v/>
      </c>
      <c r="D177" s="16" t="str">
        <f>IF($A177="","",SUMIFS(Entries!$D:$D,Entries!$B:$B,$A177,Entries!$C:$C,"Purchase"))</f>
        <v/>
      </c>
      <c r="E177" s="16" t="str">
        <f>IF($A177="","",SUMIFS(Entries!$D:$D,Entries!$B:$B,$A177,Entries!$C:$C,"Return to supplier"))</f>
        <v/>
      </c>
      <c r="F177" s="16" t="str">
        <f>IF($A177="","",SUMIFS(Entries!$D:$D,Entries!$B:$B,$A177,Entries!$C:$C,"Issue to kitchen"))</f>
        <v/>
      </c>
      <c r="G177" s="16" t="str">
        <f>IF($A177="","",SUMIFS(Entries!$D:$D,Entries!$B:$B,$A177,Entries!$C:$C,"Wastage"))</f>
        <v/>
      </c>
      <c r="H177" s="16" t="str">
        <f>IF($A177="","",SUMIFS(Entries!$D:$D,Entries!$B:$B,$A177,Entries!$C:$C,"Staff meal"))</f>
        <v/>
      </c>
      <c r="I177" s="21" t="str">
        <f t="shared" si="6"/>
        <v/>
      </c>
      <c r="J177" s="17" t="str">
        <f>IF($A177="","",ROUND(I177*N(Items!G176),2))</f>
        <v/>
      </c>
      <c r="K177" s="16" t="str">
        <f>IF($A177="","",N(Items!F176))</f>
        <v/>
      </c>
      <c r="L177" s="22" t="str">
        <f t="shared" si="7"/>
        <v/>
      </c>
      <c r="M177" s="13"/>
      <c r="N177" s="16" t="str">
        <f t="shared" si="8"/>
        <v/>
      </c>
      <c r="O177" s="17" t="str">
        <f>IF(N177="","",ROUND(N177*N(Items!G176),2))</f>
        <v/>
      </c>
    </row>
    <row r="178" spans="1:15" x14ac:dyDescent="0.3">
      <c r="A178" s="20" t="str">
        <f>IF(Items!A177="","",Items!A177)</f>
        <v/>
      </c>
      <c r="B178" s="20" t="str">
        <f>IF($A178="","",Items!C177&amp;"")</f>
        <v/>
      </c>
      <c r="C178" s="16" t="str">
        <f>IF($A178="","",N(Items!E177))</f>
        <v/>
      </c>
      <c r="D178" s="16" t="str">
        <f>IF($A178="","",SUMIFS(Entries!$D:$D,Entries!$B:$B,$A178,Entries!$C:$C,"Purchase"))</f>
        <v/>
      </c>
      <c r="E178" s="16" t="str">
        <f>IF($A178="","",SUMIFS(Entries!$D:$D,Entries!$B:$B,$A178,Entries!$C:$C,"Return to supplier"))</f>
        <v/>
      </c>
      <c r="F178" s="16" t="str">
        <f>IF($A178="","",SUMIFS(Entries!$D:$D,Entries!$B:$B,$A178,Entries!$C:$C,"Issue to kitchen"))</f>
        <v/>
      </c>
      <c r="G178" s="16" t="str">
        <f>IF($A178="","",SUMIFS(Entries!$D:$D,Entries!$B:$B,$A178,Entries!$C:$C,"Wastage"))</f>
        <v/>
      </c>
      <c r="H178" s="16" t="str">
        <f>IF($A178="","",SUMIFS(Entries!$D:$D,Entries!$B:$B,$A178,Entries!$C:$C,"Staff meal"))</f>
        <v/>
      </c>
      <c r="I178" s="21" t="str">
        <f t="shared" si="6"/>
        <v/>
      </c>
      <c r="J178" s="17" t="str">
        <f>IF($A178="","",ROUND(I178*N(Items!G177),2))</f>
        <v/>
      </c>
      <c r="K178" s="16" t="str">
        <f>IF($A178="","",N(Items!F177))</f>
        <v/>
      </c>
      <c r="L178" s="22" t="str">
        <f t="shared" si="7"/>
        <v/>
      </c>
      <c r="M178" s="13"/>
      <c r="N178" s="16" t="str">
        <f t="shared" si="8"/>
        <v/>
      </c>
      <c r="O178" s="17" t="str">
        <f>IF(N178="","",ROUND(N178*N(Items!G177),2))</f>
        <v/>
      </c>
    </row>
    <row r="179" spans="1:15" x14ac:dyDescent="0.3">
      <c r="A179" s="20" t="str">
        <f>IF(Items!A178="","",Items!A178)</f>
        <v/>
      </c>
      <c r="B179" s="20" t="str">
        <f>IF($A179="","",Items!C178&amp;"")</f>
        <v/>
      </c>
      <c r="C179" s="16" t="str">
        <f>IF($A179="","",N(Items!E178))</f>
        <v/>
      </c>
      <c r="D179" s="16" t="str">
        <f>IF($A179="","",SUMIFS(Entries!$D:$D,Entries!$B:$B,$A179,Entries!$C:$C,"Purchase"))</f>
        <v/>
      </c>
      <c r="E179" s="16" t="str">
        <f>IF($A179="","",SUMIFS(Entries!$D:$D,Entries!$B:$B,$A179,Entries!$C:$C,"Return to supplier"))</f>
        <v/>
      </c>
      <c r="F179" s="16" t="str">
        <f>IF($A179="","",SUMIFS(Entries!$D:$D,Entries!$B:$B,$A179,Entries!$C:$C,"Issue to kitchen"))</f>
        <v/>
      </c>
      <c r="G179" s="16" t="str">
        <f>IF($A179="","",SUMIFS(Entries!$D:$D,Entries!$B:$B,$A179,Entries!$C:$C,"Wastage"))</f>
        <v/>
      </c>
      <c r="H179" s="16" t="str">
        <f>IF($A179="","",SUMIFS(Entries!$D:$D,Entries!$B:$B,$A179,Entries!$C:$C,"Staff meal"))</f>
        <v/>
      </c>
      <c r="I179" s="21" t="str">
        <f t="shared" si="6"/>
        <v/>
      </c>
      <c r="J179" s="17" t="str">
        <f>IF($A179="","",ROUND(I179*N(Items!G178),2))</f>
        <v/>
      </c>
      <c r="K179" s="16" t="str">
        <f>IF($A179="","",N(Items!F178))</f>
        <v/>
      </c>
      <c r="L179" s="22" t="str">
        <f t="shared" si="7"/>
        <v/>
      </c>
      <c r="M179" s="13"/>
      <c r="N179" s="16" t="str">
        <f t="shared" si="8"/>
        <v/>
      </c>
      <c r="O179" s="17" t="str">
        <f>IF(N179="","",ROUND(N179*N(Items!G178),2))</f>
        <v/>
      </c>
    </row>
    <row r="180" spans="1:15" x14ac:dyDescent="0.3">
      <c r="A180" s="20" t="str">
        <f>IF(Items!A179="","",Items!A179)</f>
        <v/>
      </c>
      <c r="B180" s="20" t="str">
        <f>IF($A180="","",Items!C179&amp;"")</f>
        <v/>
      </c>
      <c r="C180" s="16" t="str">
        <f>IF($A180="","",N(Items!E179))</f>
        <v/>
      </c>
      <c r="D180" s="16" t="str">
        <f>IF($A180="","",SUMIFS(Entries!$D:$D,Entries!$B:$B,$A180,Entries!$C:$C,"Purchase"))</f>
        <v/>
      </c>
      <c r="E180" s="16" t="str">
        <f>IF($A180="","",SUMIFS(Entries!$D:$D,Entries!$B:$B,$A180,Entries!$C:$C,"Return to supplier"))</f>
        <v/>
      </c>
      <c r="F180" s="16" t="str">
        <f>IF($A180="","",SUMIFS(Entries!$D:$D,Entries!$B:$B,$A180,Entries!$C:$C,"Issue to kitchen"))</f>
        <v/>
      </c>
      <c r="G180" s="16" t="str">
        <f>IF($A180="","",SUMIFS(Entries!$D:$D,Entries!$B:$B,$A180,Entries!$C:$C,"Wastage"))</f>
        <v/>
      </c>
      <c r="H180" s="16" t="str">
        <f>IF($A180="","",SUMIFS(Entries!$D:$D,Entries!$B:$B,$A180,Entries!$C:$C,"Staff meal"))</f>
        <v/>
      </c>
      <c r="I180" s="21" t="str">
        <f t="shared" si="6"/>
        <v/>
      </c>
      <c r="J180" s="17" t="str">
        <f>IF($A180="","",ROUND(I180*N(Items!G179),2))</f>
        <v/>
      </c>
      <c r="K180" s="16" t="str">
        <f>IF($A180="","",N(Items!F179))</f>
        <v/>
      </c>
      <c r="L180" s="22" t="str">
        <f t="shared" si="7"/>
        <v/>
      </c>
      <c r="M180" s="13"/>
      <c r="N180" s="16" t="str">
        <f t="shared" si="8"/>
        <v/>
      </c>
      <c r="O180" s="17" t="str">
        <f>IF(N180="","",ROUND(N180*N(Items!G179),2))</f>
        <v/>
      </c>
    </row>
    <row r="181" spans="1:15" x14ac:dyDescent="0.3">
      <c r="A181" s="20" t="str">
        <f>IF(Items!A180="","",Items!A180)</f>
        <v/>
      </c>
      <c r="B181" s="20" t="str">
        <f>IF($A181="","",Items!C180&amp;"")</f>
        <v/>
      </c>
      <c r="C181" s="16" t="str">
        <f>IF($A181="","",N(Items!E180))</f>
        <v/>
      </c>
      <c r="D181" s="16" t="str">
        <f>IF($A181="","",SUMIFS(Entries!$D:$D,Entries!$B:$B,$A181,Entries!$C:$C,"Purchase"))</f>
        <v/>
      </c>
      <c r="E181" s="16" t="str">
        <f>IF($A181="","",SUMIFS(Entries!$D:$D,Entries!$B:$B,$A181,Entries!$C:$C,"Return to supplier"))</f>
        <v/>
      </c>
      <c r="F181" s="16" t="str">
        <f>IF($A181="","",SUMIFS(Entries!$D:$D,Entries!$B:$B,$A181,Entries!$C:$C,"Issue to kitchen"))</f>
        <v/>
      </c>
      <c r="G181" s="16" t="str">
        <f>IF($A181="","",SUMIFS(Entries!$D:$D,Entries!$B:$B,$A181,Entries!$C:$C,"Wastage"))</f>
        <v/>
      </c>
      <c r="H181" s="16" t="str">
        <f>IF($A181="","",SUMIFS(Entries!$D:$D,Entries!$B:$B,$A181,Entries!$C:$C,"Staff meal"))</f>
        <v/>
      </c>
      <c r="I181" s="21" t="str">
        <f t="shared" si="6"/>
        <v/>
      </c>
      <c r="J181" s="17" t="str">
        <f>IF($A181="","",ROUND(I181*N(Items!G180),2))</f>
        <v/>
      </c>
      <c r="K181" s="16" t="str">
        <f>IF($A181="","",N(Items!F180))</f>
        <v/>
      </c>
      <c r="L181" s="22" t="str">
        <f t="shared" si="7"/>
        <v/>
      </c>
      <c r="M181" s="13"/>
      <c r="N181" s="16" t="str">
        <f t="shared" si="8"/>
        <v/>
      </c>
      <c r="O181" s="17" t="str">
        <f>IF(N181="","",ROUND(N181*N(Items!G180),2))</f>
        <v/>
      </c>
    </row>
    <row r="182" spans="1:15" x14ac:dyDescent="0.3">
      <c r="A182" s="20" t="str">
        <f>IF(Items!A181="","",Items!A181)</f>
        <v/>
      </c>
      <c r="B182" s="20" t="str">
        <f>IF($A182="","",Items!C181&amp;"")</f>
        <v/>
      </c>
      <c r="C182" s="16" t="str">
        <f>IF($A182="","",N(Items!E181))</f>
        <v/>
      </c>
      <c r="D182" s="16" t="str">
        <f>IF($A182="","",SUMIFS(Entries!$D:$D,Entries!$B:$B,$A182,Entries!$C:$C,"Purchase"))</f>
        <v/>
      </c>
      <c r="E182" s="16" t="str">
        <f>IF($A182="","",SUMIFS(Entries!$D:$D,Entries!$B:$B,$A182,Entries!$C:$C,"Return to supplier"))</f>
        <v/>
      </c>
      <c r="F182" s="16" t="str">
        <f>IF($A182="","",SUMIFS(Entries!$D:$D,Entries!$B:$B,$A182,Entries!$C:$C,"Issue to kitchen"))</f>
        <v/>
      </c>
      <c r="G182" s="16" t="str">
        <f>IF($A182="","",SUMIFS(Entries!$D:$D,Entries!$B:$B,$A182,Entries!$C:$C,"Wastage"))</f>
        <v/>
      </c>
      <c r="H182" s="16" t="str">
        <f>IF($A182="","",SUMIFS(Entries!$D:$D,Entries!$B:$B,$A182,Entries!$C:$C,"Staff meal"))</f>
        <v/>
      </c>
      <c r="I182" s="21" t="str">
        <f t="shared" si="6"/>
        <v/>
      </c>
      <c r="J182" s="17" t="str">
        <f>IF($A182="","",ROUND(I182*N(Items!G181),2))</f>
        <v/>
      </c>
      <c r="K182" s="16" t="str">
        <f>IF($A182="","",N(Items!F181))</f>
        <v/>
      </c>
      <c r="L182" s="22" t="str">
        <f t="shared" si="7"/>
        <v/>
      </c>
      <c r="M182" s="13"/>
      <c r="N182" s="16" t="str">
        <f t="shared" si="8"/>
        <v/>
      </c>
      <c r="O182" s="17" t="str">
        <f>IF(N182="","",ROUND(N182*N(Items!G181),2))</f>
        <v/>
      </c>
    </row>
    <row r="183" spans="1:15" x14ac:dyDescent="0.3">
      <c r="A183" s="20" t="str">
        <f>IF(Items!A182="","",Items!A182)</f>
        <v/>
      </c>
      <c r="B183" s="20" t="str">
        <f>IF($A183="","",Items!C182&amp;"")</f>
        <v/>
      </c>
      <c r="C183" s="16" t="str">
        <f>IF($A183="","",N(Items!E182))</f>
        <v/>
      </c>
      <c r="D183" s="16" t="str">
        <f>IF($A183="","",SUMIFS(Entries!$D:$D,Entries!$B:$B,$A183,Entries!$C:$C,"Purchase"))</f>
        <v/>
      </c>
      <c r="E183" s="16" t="str">
        <f>IF($A183="","",SUMIFS(Entries!$D:$D,Entries!$B:$B,$A183,Entries!$C:$C,"Return to supplier"))</f>
        <v/>
      </c>
      <c r="F183" s="16" t="str">
        <f>IF($A183="","",SUMIFS(Entries!$D:$D,Entries!$B:$B,$A183,Entries!$C:$C,"Issue to kitchen"))</f>
        <v/>
      </c>
      <c r="G183" s="16" t="str">
        <f>IF($A183="","",SUMIFS(Entries!$D:$D,Entries!$B:$B,$A183,Entries!$C:$C,"Wastage"))</f>
        <v/>
      </c>
      <c r="H183" s="16" t="str">
        <f>IF($A183="","",SUMIFS(Entries!$D:$D,Entries!$B:$B,$A183,Entries!$C:$C,"Staff meal"))</f>
        <v/>
      </c>
      <c r="I183" s="21" t="str">
        <f t="shared" si="6"/>
        <v/>
      </c>
      <c r="J183" s="17" t="str">
        <f>IF($A183="","",ROUND(I183*N(Items!G182),2))</f>
        <v/>
      </c>
      <c r="K183" s="16" t="str">
        <f>IF($A183="","",N(Items!F182))</f>
        <v/>
      </c>
      <c r="L183" s="22" t="str">
        <f t="shared" si="7"/>
        <v/>
      </c>
      <c r="M183" s="13"/>
      <c r="N183" s="16" t="str">
        <f t="shared" si="8"/>
        <v/>
      </c>
      <c r="O183" s="17" t="str">
        <f>IF(N183="","",ROUND(N183*N(Items!G182),2))</f>
        <v/>
      </c>
    </row>
    <row r="184" spans="1:15" x14ac:dyDescent="0.3">
      <c r="A184" s="20" t="str">
        <f>IF(Items!A183="","",Items!A183)</f>
        <v/>
      </c>
      <c r="B184" s="20" t="str">
        <f>IF($A184="","",Items!C183&amp;"")</f>
        <v/>
      </c>
      <c r="C184" s="16" t="str">
        <f>IF($A184="","",N(Items!E183))</f>
        <v/>
      </c>
      <c r="D184" s="16" t="str">
        <f>IF($A184="","",SUMIFS(Entries!$D:$D,Entries!$B:$B,$A184,Entries!$C:$C,"Purchase"))</f>
        <v/>
      </c>
      <c r="E184" s="16" t="str">
        <f>IF($A184="","",SUMIFS(Entries!$D:$D,Entries!$B:$B,$A184,Entries!$C:$C,"Return to supplier"))</f>
        <v/>
      </c>
      <c r="F184" s="16" t="str">
        <f>IF($A184="","",SUMIFS(Entries!$D:$D,Entries!$B:$B,$A184,Entries!$C:$C,"Issue to kitchen"))</f>
        <v/>
      </c>
      <c r="G184" s="16" t="str">
        <f>IF($A184="","",SUMIFS(Entries!$D:$D,Entries!$B:$B,$A184,Entries!$C:$C,"Wastage"))</f>
        <v/>
      </c>
      <c r="H184" s="16" t="str">
        <f>IF($A184="","",SUMIFS(Entries!$D:$D,Entries!$B:$B,$A184,Entries!$C:$C,"Staff meal"))</f>
        <v/>
      </c>
      <c r="I184" s="21" t="str">
        <f t="shared" si="6"/>
        <v/>
      </c>
      <c r="J184" s="17" t="str">
        <f>IF($A184="","",ROUND(I184*N(Items!G183),2))</f>
        <v/>
      </c>
      <c r="K184" s="16" t="str">
        <f>IF($A184="","",N(Items!F183))</f>
        <v/>
      </c>
      <c r="L184" s="22" t="str">
        <f t="shared" si="7"/>
        <v/>
      </c>
      <c r="M184" s="13"/>
      <c r="N184" s="16" t="str">
        <f t="shared" si="8"/>
        <v/>
      </c>
      <c r="O184" s="17" t="str">
        <f>IF(N184="","",ROUND(N184*N(Items!G183),2))</f>
        <v/>
      </c>
    </row>
    <row r="185" spans="1:15" x14ac:dyDescent="0.3">
      <c r="A185" s="20" t="str">
        <f>IF(Items!A184="","",Items!A184)</f>
        <v/>
      </c>
      <c r="B185" s="20" t="str">
        <f>IF($A185="","",Items!C184&amp;"")</f>
        <v/>
      </c>
      <c r="C185" s="16" t="str">
        <f>IF($A185="","",N(Items!E184))</f>
        <v/>
      </c>
      <c r="D185" s="16" t="str">
        <f>IF($A185="","",SUMIFS(Entries!$D:$D,Entries!$B:$B,$A185,Entries!$C:$C,"Purchase"))</f>
        <v/>
      </c>
      <c r="E185" s="16" t="str">
        <f>IF($A185="","",SUMIFS(Entries!$D:$D,Entries!$B:$B,$A185,Entries!$C:$C,"Return to supplier"))</f>
        <v/>
      </c>
      <c r="F185" s="16" t="str">
        <f>IF($A185="","",SUMIFS(Entries!$D:$D,Entries!$B:$B,$A185,Entries!$C:$C,"Issue to kitchen"))</f>
        <v/>
      </c>
      <c r="G185" s="16" t="str">
        <f>IF($A185="","",SUMIFS(Entries!$D:$D,Entries!$B:$B,$A185,Entries!$C:$C,"Wastage"))</f>
        <v/>
      </c>
      <c r="H185" s="16" t="str">
        <f>IF($A185="","",SUMIFS(Entries!$D:$D,Entries!$B:$B,$A185,Entries!$C:$C,"Staff meal"))</f>
        <v/>
      </c>
      <c r="I185" s="21" t="str">
        <f t="shared" si="6"/>
        <v/>
      </c>
      <c r="J185" s="17" t="str">
        <f>IF($A185="","",ROUND(I185*N(Items!G184),2))</f>
        <v/>
      </c>
      <c r="K185" s="16" t="str">
        <f>IF($A185="","",N(Items!F184))</f>
        <v/>
      </c>
      <c r="L185" s="22" t="str">
        <f t="shared" si="7"/>
        <v/>
      </c>
      <c r="M185" s="13"/>
      <c r="N185" s="16" t="str">
        <f t="shared" si="8"/>
        <v/>
      </c>
      <c r="O185" s="17" t="str">
        <f>IF(N185="","",ROUND(N185*N(Items!G184),2))</f>
        <v/>
      </c>
    </row>
    <row r="186" spans="1:15" x14ac:dyDescent="0.3">
      <c r="A186" s="20" t="str">
        <f>IF(Items!A185="","",Items!A185)</f>
        <v/>
      </c>
      <c r="B186" s="20" t="str">
        <f>IF($A186="","",Items!C185&amp;"")</f>
        <v/>
      </c>
      <c r="C186" s="16" t="str">
        <f>IF($A186="","",N(Items!E185))</f>
        <v/>
      </c>
      <c r="D186" s="16" t="str">
        <f>IF($A186="","",SUMIFS(Entries!$D:$D,Entries!$B:$B,$A186,Entries!$C:$C,"Purchase"))</f>
        <v/>
      </c>
      <c r="E186" s="16" t="str">
        <f>IF($A186="","",SUMIFS(Entries!$D:$D,Entries!$B:$B,$A186,Entries!$C:$C,"Return to supplier"))</f>
        <v/>
      </c>
      <c r="F186" s="16" t="str">
        <f>IF($A186="","",SUMIFS(Entries!$D:$D,Entries!$B:$B,$A186,Entries!$C:$C,"Issue to kitchen"))</f>
        <v/>
      </c>
      <c r="G186" s="16" t="str">
        <f>IF($A186="","",SUMIFS(Entries!$D:$D,Entries!$B:$B,$A186,Entries!$C:$C,"Wastage"))</f>
        <v/>
      </c>
      <c r="H186" s="16" t="str">
        <f>IF($A186="","",SUMIFS(Entries!$D:$D,Entries!$B:$B,$A186,Entries!$C:$C,"Staff meal"))</f>
        <v/>
      </c>
      <c r="I186" s="21" t="str">
        <f t="shared" si="6"/>
        <v/>
      </c>
      <c r="J186" s="17" t="str">
        <f>IF($A186="","",ROUND(I186*N(Items!G185),2))</f>
        <v/>
      </c>
      <c r="K186" s="16" t="str">
        <f>IF($A186="","",N(Items!F185))</f>
        <v/>
      </c>
      <c r="L186" s="22" t="str">
        <f t="shared" si="7"/>
        <v/>
      </c>
      <c r="M186" s="13"/>
      <c r="N186" s="16" t="str">
        <f t="shared" si="8"/>
        <v/>
      </c>
      <c r="O186" s="17" t="str">
        <f>IF(N186="","",ROUND(N186*N(Items!G185),2))</f>
        <v/>
      </c>
    </row>
    <row r="187" spans="1:15" x14ac:dyDescent="0.3">
      <c r="A187" s="20" t="str">
        <f>IF(Items!A186="","",Items!A186)</f>
        <v/>
      </c>
      <c r="B187" s="20" t="str">
        <f>IF($A187="","",Items!C186&amp;"")</f>
        <v/>
      </c>
      <c r="C187" s="16" t="str">
        <f>IF($A187="","",N(Items!E186))</f>
        <v/>
      </c>
      <c r="D187" s="16" t="str">
        <f>IF($A187="","",SUMIFS(Entries!$D:$D,Entries!$B:$B,$A187,Entries!$C:$C,"Purchase"))</f>
        <v/>
      </c>
      <c r="E187" s="16" t="str">
        <f>IF($A187="","",SUMIFS(Entries!$D:$D,Entries!$B:$B,$A187,Entries!$C:$C,"Return to supplier"))</f>
        <v/>
      </c>
      <c r="F187" s="16" t="str">
        <f>IF($A187="","",SUMIFS(Entries!$D:$D,Entries!$B:$B,$A187,Entries!$C:$C,"Issue to kitchen"))</f>
        <v/>
      </c>
      <c r="G187" s="16" t="str">
        <f>IF($A187="","",SUMIFS(Entries!$D:$D,Entries!$B:$B,$A187,Entries!$C:$C,"Wastage"))</f>
        <v/>
      </c>
      <c r="H187" s="16" t="str">
        <f>IF($A187="","",SUMIFS(Entries!$D:$D,Entries!$B:$B,$A187,Entries!$C:$C,"Staff meal"))</f>
        <v/>
      </c>
      <c r="I187" s="21" t="str">
        <f t="shared" si="6"/>
        <v/>
      </c>
      <c r="J187" s="17" t="str">
        <f>IF($A187="","",ROUND(I187*N(Items!G186),2))</f>
        <v/>
      </c>
      <c r="K187" s="16" t="str">
        <f>IF($A187="","",N(Items!F186))</f>
        <v/>
      </c>
      <c r="L187" s="22" t="str">
        <f t="shared" si="7"/>
        <v/>
      </c>
      <c r="M187" s="13"/>
      <c r="N187" s="16" t="str">
        <f t="shared" si="8"/>
        <v/>
      </c>
      <c r="O187" s="17" t="str">
        <f>IF(N187="","",ROUND(N187*N(Items!G186),2))</f>
        <v/>
      </c>
    </row>
    <row r="188" spans="1:15" x14ac:dyDescent="0.3">
      <c r="A188" s="20" t="str">
        <f>IF(Items!A187="","",Items!A187)</f>
        <v/>
      </c>
      <c r="B188" s="20" t="str">
        <f>IF($A188="","",Items!C187&amp;"")</f>
        <v/>
      </c>
      <c r="C188" s="16" t="str">
        <f>IF($A188="","",N(Items!E187))</f>
        <v/>
      </c>
      <c r="D188" s="16" t="str">
        <f>IF($A188="","",SUMIFS(Entries!$D:$D,Entries!$B:$B,$A188,Entries!$C:$C,"Purchase"))</f>
        <v/>
      </c>
      <c r="E188" s="16" t="str">
        <f>IF($A188="","",SUMIFS(Entries!$D:$D,Entries!$B:$B,$A188,Entries!$C:$C,"Return to supplier"))</f>
        <v/>
      </c>
      <c r="F188" s="16" t="str">
        <f>IF($A188="","",SUMIFS(Entries!$D:$D,Entries!$B:$B,$A188,Entries!$C:$C,"Issue to kitchen"))</f>
        <v/>
      </c>
      <c r="G188" s="16" t="str">
        <f>IF($A188="","",SUMIFS(Entries!$D:$D,Entries!$B:$B,$A188,Entries!$C:$C,"Wastage"))</f>
        <v/>
      </c>
      <c r="H188" s="16" t="str">
        <f>IF($A188="","",SUMIFS(Entries!$D:$D,Entries!$B:$B,$A188,Entries!$C:$C,"Staff meal"))</f>
        <v/>
      </c>
      <c r="I188" s="21" t="str">
        <f t="shared" si="6"/>
        <v/>
      </c>
      <c r="J188" s="17" t="str">
        <f>IF($A188="","",ROUND(I188*N(Items!G187),2))</f>
        <v/>
      </c>
      <c r="K188" s="16" t="str">
        <f>IF($A188="","",N(Items!F187))</f>
        <v/>
      </c>
      <c r="L188" s="22" t="str">
        <f t="shared" si="7"/>
        <v/>
      </c>
      <c r="M188" s="13"/>
      <c r="N188" s="16" t="str">
        <f t="shared" si="8"/>
        <v/>
      </c>
      <c r="O188" s="17" t="str">
        <f>IF(N188="","",ROUND(N188*N(Items!G187),2))</f>
        <v/>
      </c>
    </row>
    <row r="189" spans="1:15" x14ac:dyDescent="0.3">
      <c r="A189" s="20" t="str">
        <f>IF(Items!A188="","",Items!A188)</f>
        <v/>
      </c>
      <c r="B189" s="20" t="str">
        <f>IF($A189="","",Items!C188&amp;"")</f>
        <v/>
      </c>
      <c r="C189" s="16" t="str">
        <f>IF($A189="","",N(Items!E188))</f>
        <v/>
      </c>
      <c r="D189" s="16" t="str">
        <f>IF($A189="","",SUMIFS(Entries!$D:$D,Entries!$B:$B,$A189,Entries!$C:$C,"Purchase"))</f>
        <v/>
      </c>
      <c r="E189" s="16" t="str">
        <f>IF($A189="","",SUMIFS(Entries!$D:$D,Entries!$B:$B,$A189,Entries!$C:$C,"Return to supplier"))</f>
        <v/>
      </c>
      <c r="F189" s="16" t="str">
        <f>IF($A189="","",SUMIFS(Entries!$D:$D,Entries!$B:$B,$A189,Entries!$C:$C,"Issue to kitchen"))</f>
        <v/>
      </c>
      <c r="G189" s="16" t="str">
        <f>IF($A189="","",SUMIFS(Entries!$D:$D,Entries!$B:$B,$A189,Entries!$C:$C,"Wastage"))</f>
        <v/>
      </c>
      <c r="H189" s="16" t="str">
        <f>IF($A189="","",SUMIFS(Entries!$D:$D,Entries!$B:$B,$A189,Entries!$C:$C,"Staff meal"))</f>
        <v/>
      </c>
      <c r="I189" s="21" t="str">
        <f t="shared" si="6"/>
        <v/>
      </c>
      <c r="J189" s="17" t="str">
        <f>IF($A189="","",ROUND(I189*N(Items!G188),2))</f>
        <v/>
      </c>
      <c r="K189" s="16" t="str">
        <f>IF($A189="","",N(Items!F188))</f>
        <v/>
      </c>
      <c r="L189" s="22" t="str">
        <f t="shared" si="7"/>
        <v/>
      </c>
      <c r="M189" s="13"/>
      <c r="N189" s="16" t="str">
        <f t="shared" si="8"/>
        <v/>
      </c>
      <c r="O189" s="17" t="str">
        <f>IF(N189="","",ROUND(N189*N(Items!G188),2))</f>
        <v/>
      </c>
    </row>
    <row r="190" spans="1:15" x14ac:dyDescent="0.3">
      <c r="A190" s="20" t="str">
        <f>IF(Items!A189="","",Items!A189)</f>
        <v/>
      </c>
      <c r="B190" s="20" t="str">
        <f>IF($A190="","",Items!C189&amp;"")</f>
        <v/>
      </c>
      <c r="C190" s="16" t="str">
        <f>IF($A190="","",N(Items!E189))</f>
        <v/>
      </c>
      <c r="D190" s="16" t="str">
        <f>IF($A190="","",SUMIFS(Entries!$D:$D,Entries!$B:$B,$A190,Entries!$C:$C,"Purchase"))</f>
        <v/>
      </c>
      <c r="E190" s="16" t="str">
        <f>IF($A190="","",SUMIFS(Entries!$D:$D,Entries!$B:$B,$A190,Entries!$C:$C,"Return to supplier"))</f>
        <v/>
      </c>
      <c r="F190" s="16" t="str">
        <f>IF($A190="","",SUMIFS(Entries!$D:$D,Entries!$B:$B,$A190,Entries!$C:$C,"Issue to kitchen"))</f>
        <v/>
      </c>
      <c r="G190" s="16" t="str">
        <f>IF($A190="","",SUMIFS(Entries!$D:$D,Entries!$B:$B,$A190,Entries!$C:$C,"Wastage"))</f>
        <v/>
      </c>
      <c r="H190" s="16" t="str">
        <f>IF($A190="","",SUMIFS(Entries!$D:$D,Entries!$B:$B,$A190,Entries!$C:$C,"Staff meal"))</f>
        <v/>
      </c>
      <c r="I190" s="21" t="str">
        <f t="shared" si="6"/>
        <v/>
      </c>
      <c r="J190" s="17" t="str">
        <f>IF($A190="","",ROUND(I190*N(Items!G189),2))</f>
        <v/>
      </c>
      <c r="K190" s="16" t="str">
        <f>IF($A190="","",N(Items!F189))</f>
        <v/>
      </c>
      <c r="L190" s="22" t="str">
        <f t="shared" si="7"/>
        <v/>
      </c>
      <c r="M190" s="13"/>
      <c r="N190" s="16" t="str">
        <f t="shared" si="8"/>
        <v/>
      </c>
      <c r="O190" s="17" t="str">
        <f>IF(N190="","",ROUND(N190*N(Items!G189),2))</f>
        <v/>
      </c>
    </row>
    <row r="191" spans="1:15" x14ac:dyDescent="0.3">
      <c r="A191" s="20" t="str">
        <f>IF(Items!A190="","",Items!A190)</f>
        <v/>
      </c>
      <c r="B191" s="20" t="str">
        <f>IF($A191="","",Items!C190&amp;"")</f>
        <v/>
      </c>
      <c r="C191" s="16" t="str">
        <f>IF($A191="","",N(Items!E190))</f>
        <v/>
      </c>
      <c r="D191" s="16" t="str">
        <f>IF($A191="","",SUMIFS(Entries!$D:$D,Entries!$B:$B,$A191,Entries!$C:$C,"Purchase"))</f>
        <v/>
      </c>
      <c r="E191" s="16" t="str">
        <f>IF($A191="","",SUMIFS(Entries!$D:$D,Entries!$B:$B,$A191,Entries!$C:$C,"Return to supplier"))</f>
        <v/>
      </c>
      <c r="F191" s="16" t="str">
        <f>IF($A191="","",SUMIFS(Entries!$D:$D,Entries!$B:$B,$A191,Entries!$C:$C,"Issue to kitchen"))</f>
        <v/>
      </c>
      <c r="G191" s="16" t="str">
        <f>IF($A191="","",SUMIFS(Entries!$D:$D,Entries!$B:$B,$A191,Entries!$C:$C,"Wastage"))</f>
        <v/>
      </c>
      <c r="H191" s="16" t="str">
        <f>IF($A191="","",SUMIFS(Entries!$D:$D,Entries!$B:$B,$A191,Entries!$C:$C,"Staff meal"))</f>
        <v/>
      </c>
      <c r="I191" s="21" t="str">
        <f t="shared" si="6"/>
        <v/>
      </c>
      <c r="J191" s="17" t="str">
        <f>IF($A191="","",ROUND(I191*N(Items!G190),2))</f>
        <v/>
      </c>
      <c r="K191" s="16" t="str">
        <f>IF($A191="","",N(Items!F190))</f>
        <v/>
      </c>
      <c r="L191" s="22" t="str">
        <f t="shared" si="7"/>
        <v/>
      </c>
      <c r="M191" s="13"/>
      <c r="N191" s="16" t="str">
        <f t="shared" si="8"/>
        <v/>
      </c>
      <c r="O191" s="17" t="str">
        <f>IF(N191="","",ROUND(N191*N(Items!G190),2))</f>
        <v/>
      </c>
    </row>
    <row r="192" spans="1:15" x14ac:dyDescent="0.3">
      <c r="A192" s="20" t="str">
        <f>IF(Items!A191="","",Items!A191)</f>
        <v/>
      </c>
      <c r="B192" s="20" t="str">
        <f>IF($A192="","",Items!C191&amp;"")</f>
        <v/>
      </c>
      <c r="C192" s="16" t="str">
        <f>IF($A192="","",N(Items!E191))</f>
        <v/>
      </c>
      <c r="D192" s="16" t="str">
        <f>IF($A192="","",SUMIFS(Entries!$D:$D,Entries!$B:$B,$A192,Entries!$C:$C,"Purchase"))</f>
        <v/>
      </c>
      <c r="E192" s="16" t="str">
        <f>IF($A192="","",SUMIFS(Entries!$D:$D,Entries!$B:$B,$A192,Entries!$C:$C,"Return to supplier"))</f>
        <v/>
      </c>
      <c r="F192" s="16" t="str">
        <f>IF($A192="","",SUMIFS(Entries!$D:$D,Entries!$B:$B,$A192,Entries!$C:$C,"Issue to kitchen"))</f>
        <v/>
      </c>
      <c r="G192" s="16" t="str">
        <f>IF($A192="","",SUMIFS(Entries!$D:$D,Entries!$B:$B,$A192,Entries!$C:$C,"Wastage"))</f>
        <v/>
      </c>
      <c r="H192" s="16" t="str">
        <f>IF($A192="","",SUMIFS(Entries!$D:$D,Entries!$B:$B,$A192,Entries!$C:$C,"Staff meal"))</f>
        <v/>
      </c>
      <c r="I192" s="21" t="str">
        <f t="shared" si="6"/>
        <v/>
      </c>
      <c r="J192" s="17" t="str">
        <f>IF($A192="","",ROUND(I192*N(Items!G191),2))</f>
        <v/>
      </c>
      <c r="K192" s="16" t="str">
        <f>IF($A192="","",N(Items!F191))</f>
        <v/>
      </c>
      <c r="L192" s="22" t="str">
        <f t="shared" si="7"/>
        <v/>
      </c>
      <c r="M192" s="13"/>
      <c r="N192" s="16" t="str">
        <f t="shared" si="8"/>
        <v/>
      </c>
      <c r="O192" s="17" t="str">
        <f>IF(N192="","",ROUND(N192*N(Items!G191),2))</f>
        <v/>
      </c>
    </row>
    <row r="193" spans="1:15" x14ac:dyDescent="0.3">
      <c r="A193" s="20" t="str">
        <f>IF(Items!A192="","",Items!A192)</f>
        <v/>
      </c>
      <c r="B193" s="20" t="str">
        <f>IF($A193="","",Items!C192&amp;"")</f>
        <v/>
      </c>
      <c r="C193" s="16" t="str">
        <f>IF($A193="","",N(Items!E192))</f>
        <v/>
      </c>
      <c r="D193" s="16" t="str">
        <f>IF($A193="","",SUMIFS(Entries!$D:$D,Entries!$B:$B,$A193,Entries!$C:$C,"Purchase"))</f>
        <v/>
      </c>
      <c r="E193" s="16" t="str">
        <f>IF($A193="","",SUMIFS(Entries!$D:$D,Entries!$B:$B,$A193,Entries!$C:$C,"Return to supplier"))</f>
        <v/>
      </c>
      <c r="F193" s="16" t="str">
        <f>IF($A193="","",SUMIFS(Entries!$D:$D,Entries!$B:$B,$A193,Entries!$C:$C,"Issue to kitchen"))</f>
        <v/>
      </c>
      <c r="G193" s="16" t="str">
        <f>IF($A193="","",SUMIFS(Entries!$D:$D,Entries!$B:$B,$A193,Entries!$C:$C,"Wastage"))</f>
        <v/>
      </c>
      <c r="H193" s="16" t="str">
        <f>IF($A193="","",SUMIFS(Entries!$D:$D,Entries!$B:$B,$A193,Entries!$C:$C,"Staff meal"))</f>
        <v/>
      </c>
      <c r="I193" s="21" t="str">
        <f t="shared" si="6"/>
        <v/>
      </c>
      <c r="J193" s="17" t="str">
        <f>IF($A193="","",ROUND(I193*N(Items!G192),2))</f>
        <v/>
      </c>
      <c r="K193" s="16" t="str">
        <f>IF($A193="","",N(Items!F192))</f>
        <v/>
      </c>
      <c r="L193" s="22" t="str">
        <f t="shared" si="7"/>
        <v/>
      </c>
      <c r="M193" s="13"/>
      <c r="N193" s="16" t="str">
        <f t="shared" si="8"/>
        <v/>
      </c>
      <c r="O193" s="17" t="str">
        <f>IF(N193="","",ROUND(N193*N(Items!G192),2))</f>
        <v/>
      </c>
    </row>
    <row r="194" spans="1:15" x14ac:dyDescent="0.3">
      <c r="A194" s="20" t="str">
        <f>IF(Items!A193="","",Items!A193)</f>
        <v/>
      </c>
      <c r="B194" s="20" t="str">
        <f>IF($A194="","",Items!C193&amp;"")</f>
        <v/>
      </c>
      <c r="C194" s="16" t="str">
        <f>IF($A194="","",N(Items!E193))</f>
        <v/>
      </c>
      <c r="D194" s="16" t="str">
        <f>IF($A194="","",SUMIFS(Entries!$D:$D,Entries!$B:$B,$A194,Entries!$C:$C,"Purchase"))</f>
        <v/>
      </c>
      <c r="E194" s="16" t="str">
        <f>IF($A194="","",SUMIFS(Entries!$D:$D,Entries!$B:$B,$A194,Entries!$C:$C,"Return to supplier"))</f>
        <v/>
      </c>
      <c r="F194" s="16" t="str">
        <f>IF($A194="","",SUMIFS(Entries!$D:$D,Entries!$B:$B,$A194,Entries!$C:$C,"Issue to kitchen"))</f>
        <v/>
      </c>
      <c r="G194" s="16" t="str">
        <f>IF($A194="","",SUMIFS(Entries!$D:$D,Entries!$B:$B,$A194,Entries!$C:$C,"Wastage"))</f>
        <v/>
      </c>
      <c r="H194" s="16" t="str">
        <f>IF($A194="","",SUMIFS(Entries!$D:$D,Entries!$B:$B,$A194,Entries!$C:$C,"Staff meal"))</f>
        <v/>
      </c>
      <c r="I194" s="21" t="str">
        <f t="shared" si="6"/>
        <v/>
      </c>
      <c r="J194" s="17" t="str">
        <f>IF($A194="","",ROUND(I194*N(Items!G193),2))</f>
        <v/>
      </c>
      <c r="K194" s="16" t="str">
        <f>IF($A194="","",N(Items!F193))</f>
        <v/>
      </c>
      <c r="L194" s="22" t="str">
        <f t="shared" si="7"/>
        <v/>
      </c>
      <c r="M194" s="13"/>
      <c r="N194" s="16" t="str">
        <f t="shared" si="8"/>
        <v/>
      </c>
      <c r="O194" s="17" t="str">
        <f>IF(N194="","",ROUND(N194*N(Items!G193),2))</f>
        <v/>
      </c>
    </row>
    <row r="195" spans="1:15" x14ac:dyDescent="0.3">
      <c r="A195" s="20" t="str">
        <f>IF(Items!A194="","",Items!A194)</f>
        <v/>
      </c>
      <c r="B195" s="20" t="str">
        <f>IF($A195="","",Items!C194&amp;"")</f>
        <v/>
      </c>
      <c r="C195" s="16" t="str">
        <f>IF($A195="","",N(Items!E194))</f>
        <v/>
      </c>
      <c r="D195" s="16" t="str">
        <f>IF($A195="","",SUMIFS(Entries!$D:$D,Entries!$B:$B,$A195,Entries!$C:$C,"Purchase"))</f>
        <v/>
      </c>
      <c r="E195" s="16" t="str">
        <f>IF($A195="","",SUMIFS(Entries!$D:$D,Entries!$B:$B,$A195,Entries!$C:$C,"Return to supplier"))</f>
        <v/>
      </c>
      <c r="F195" s="16" t="str">
        <f>IF($A195="","",SUMIFS(Entries!$D:$D,Entries!$B:$B,$A195,Entries!$C:$C,"Issue to kitchen"))</f>
        <v/>
      </c>
      <c r="G195" s="16" t="str">
        <f>IF($A195="","",SUMIFS(Entries!$D:$D,Entries!$B:$B,$A195,Entries!$C:$C,"Wastage"))</f>
        <v/>
      </c>
      <c r="H195" s="16" t="str">
        <f>IF($A195="","",SUMIFS(Entries!$D:$D,Entries!$B:$B,$A195,Entries!$C:$C,"Staff meal"))</f>
        <v/>
      </c>
      <c r="I195" s="21" t="str">
        <f t="shared" si="6"/>
        <v/>
      </c>
      <c r="J195" s="17" t="str">
        <f>IF($A195="","",ROUND(I195*N(Items!G194),2))</f>
        <v/>
      </c>
      <c r="K195" s="16" t="str">
        <f>IF($A195="","",N(Items!F194))</f>
        <v/>
      </c>
      <c r="L195" s="22" t="str">
        <f t="shared" si="7"/>
        <v/>
      </c>
      <c r="M195" s="13"/>
      <c r="N195" s="16" t="str">
        <f t="shared" si="8"/>
        <v/>
      </c>
      <c r="O195" s="17" t="str">
        <f>IF(N195="","",ROUND(N195*N(Items!G194),2))</f>
        <v/>
      </c>
    </row>
    <row r="196" spans="1:15" x14ac:dyDescent="0.3">
      <c r="A196" s="20" t="str">
        <f>IF(Items!A195="","",Items!A195)</f>
        <v/>
      </c>
      <c r="B196" s="20" t="str">
        <f>IF($A196="","",Items!C195&amp;"")</f>
        <v/>
      </c>
      <c r="C196" s="16" t="str">
        <f>IF($A196="","",N(Items!E195))</f>
        <v/>
      </c>
      <c r="D196" s="16" t="str">
        <f>IF($A196="","",SUMIFS(Entries!$D:$D,Entries!$B:$B,$A196,Entries!$C:$C,"Purchase"))</f>
        <v/>
      </c>
      <c r="E196" s="16" t="str">
        <f>IF($A196="","",SUMIFS(Entries!$D:$D,Entries!$B:$B,$A196,Entries!$C:$C,"Return to supplier"))</f>
        <v/>
      </c>
      <c r="F196" s="16" t="str">
        <f>IF($A196="","",SUMIFS(Entries!$D:$D,Entries!$B:$B,$A196,Entries!$C:$C,"Issue to kitchen"))</f>
        <v/>
      </c>
      <c r="G196" s="16" t="str">
        <f>IF($A196="","",SUMIFS(Entries!$D:$D,Entries!$B:$B,$A196,Entries!$C:$C,"Wastage"))</f>
        <v/>
      </c>
      <c r="H196" s="16" t="str">
        <f>IF($A196="","",SUMIFS(Entries!$D:$D,Entries!$B:$B,$A196,Entries!$C:$C,"Staff meal"))</f>
        <v/>
      </c>
      <c r="I196" s="21" t="str">
        <f t="shared" si="6"/>
        <v/>
      </c>
      <c r="J196" s="17" t="str">
        <f>IF($A196="","",ROUND(I196*N(Items!G195),2))</f>
        <v/>
      </c>
      <c r="K196" s="16" t="str">
        <f>IF($A196="","",N(Items!F195))</f>
        <v/>
      </c>
      <c r="L196" s="22" t="str">
        <f t="shared" si="7"/>
        <v/>
      </c>
      <c r="M196" s="13"/>
      <c r="N196" s="16" t="str">
        <f t="shared" si="8"/>
        <v/>
      </c>
      <c r="O196" s="17" t="str">
        <f>IF(N196="","",ROUND(N196*N(Items!G195),2))</f>
        <v/>
      </c>
    </row>
    <row r="197" spans="1:15" x14ac:dyDescent="0.3">
      <c r="A197" s="20" t="str">
        <f>IF(Items!A196="","",Items!A196)</f>
        <v/>
      </c>
      <c r="B197" s="20" t="str">
        <f>IF($A197="","",Items!C196&amp;"")</f>
        <v/>
      </c>
      <c r="C197" s="16" t="str">
        <f>IF($A197="","",N(Items!E196))</f>
        <v/>
      </c>
      <c r="D197" s="16" t="str">
        <f>IF($A197="","",SUMIFS(Entries!$D:$D,Entries!$B:$B,$A197,Entries!$C:$C,"Purchase"))</f>
        <v/>
      </c>
      <c r="E197" s="16" t="str">
        <f>IF($A197="","",SUMIFS(Entries!$D:$D,Entries!$B:$B,$A197,Entries!$C:$C,"Return to supplier"))</f>
        <v/>
      </c>
      <c r="F197" s="16" t="str">
        <f>IF($A197="","",SUMIFS(Entries!$D:$D,Entries!$B:$B,$A197,Entries!$C:$C,"Issue to kitchen"))</f>
        <v/>
      </c>
      <c r="G197" s="16" t="str">
        <f>IF($A197="","",SUMIFS(Entries!$D:$D,Entries!$B:$B,$A197,Entries!$C:$C,"Wastage"))</f>
        <v/>
      </c>
      <c r="H197" s="16" t="str">
        <f>IF($A197="","",SUMIFS(Entries!$D:$D,Entries!$B:$B,$A197,Entries!$C:$C,"Staff meal"))</f>
        <v/>
      </c>
      <c r="I197" s="21" t="str">
        <f t="shared" ref="I197:I260" si="9">IF($A197="","",C197+D197-E197-F197-G197-H197)</f>
        <v/>
      </c>
      <c r="J197" s="17" t="str">
        <f>IF($A197="","",ROUND(I197*N(Items!G196),2))</f>
        <v/>
      </c>
      <c r="K197" s="16" t="str">
        <f>IF($A197="","",N(Items!F196))</f>
        <v/>
      </c>
      <c r="L197" s="22" t="str">
        <f t="shared" ref="L197:L260" si="10">IF($A197="","",IF(I197&lt;=K197,"Order now","OK"))</f>
        <v/>
      </c>
      <c r="M197" s="13"/>
      <c r="N197" s="16" t="str">
        <f t="shared" ref="N197:N260" si="11">IF(OR($A197="",M197=""),"",M197-I197)</f>
        <v/>
      </c>
      <c r="O197" s="17" t="str">
        <f>IF(N197="","",ROUND(N197*N(Items!G196),2))</f>
        <v/>
      </c>
    </row>
    <row r="198" spans="1:15" x14ac:dyDescent="0.3">
      <c r="A198" s="20" t="str">
        <f>IF(Items!A197="","",Items!A197)</f>
        <v/>
      </c>
      <c r="B198" s="20" t="str">
        <f>IF($A198="","",Items!C197&amp;"")</f>
        <v/>
      </c>
      <c r="C198" s="16" t="str">
        <f>IF($A198="","",N(Items!E197))</f>
        <v/>
      </c>
      <c r="D198" s="16" t="str">
        <f>IF($A198="","",SUMIFS(Entries!$D:$D,Entries!$B:$B,$A198,Entries!$C:$C,"Purchase"))</f>
        <v/>
      </c>
      <c r="E198" s="16" t="str">
        <f>IF($A198="","",SUMIFS(Entries!$D:$D,Entries!$B:$B,$A198,Entries!$C:$C,"Return to supplier"))</f>
        <v/>
      </c>
      <c r="F198" s="16" t="str">
        <f>IF($A198="","",SUMIFS(Entries!$D:$D,Entries!$B:$B,$A198,Entries!$C:$C,"Issue to kitchen"))</f>
        <v/>
      </c>
      <c r="G198" s="16" t="str">
        <f>IF($A198="","",SUMIFS(Entries!$D:$D,Entries!$B:$B,$A198,Entries!$C:$C,"Wastage"))</f>
        <v/>
      </c>
      <c r="H198" s="16" t="str">
        <f>IF($A198="","",SUMIFS(Entries!$D:$D,Entries!$B:$B,$A198,Entries!$C:$C,"Staff meal"))</f>
        <v/>
      </c>
      <c r="I198" s="21" t="str">
        <f t="shared" si="9"/>
        <v/>
      </c>
      <c r="J198" s="17" t="str">
        <f>IF($A198="","",ROUND(I198*N(Items!G197),2))</f>
        <v/>
      </c>
      <c r="K198" s="16" t="str">
        <f>IF($A198="","",N(Items!F197))</f>
        <v/>
      </c>
      <c r="L198" s="22" t="str">
        <f t="shared" si="10"/>
        <v/>
      </c>
      <c r="M198" s="13"/>
      <c r="N198" s="16" t="str">
        <f t="shared" si="11"/>
        <v/>
      </c>
      <c r="O198" s="17" t="str">
        <f>IF(N198="","",ROUND(N198*N(Items!G197),2))</f>
        <v/>
      </c>
    </row>
    <row r="199" spans="1:15" x14ac:dyDescent="0.3">
      <c r="A199" s="20" t="str">
        <f>IF(Items!A198="","",Items!A198)</f>
        <v/>
      </c>
      <c r="B199" s="20" t="str">
        <f>IF($A199="","",Items!C198&amp;"")</f>
        <v/>
      </c>
      <c r="C199" s="16" t="str">
        <f>IF($A199="","",N(Items!E198))</f>
        <v/>
      </c>
      <c r="D199" s="16" t="str">
        <f>IF($A199="","",SUMIFS(Entries!$D:$D,Entries!$B:$B,$A199,Entries!$C:$C,"Purchase"))</f>
        <v/>
      </c>
      <c r="E199" s="16" t="str">
        <f>IF($A199="","",SUMIFS(Entries!$D:$D,Entries!$B:$B,$A199,Entries!$C:$C,"Return to supplier"))</f>
        <v/>
      </c>
      <c r="F199" s="16" t="str">
        <f>IF($A199="","",SUMIFS(Entries!$D:$D,Entries!$B:$B,$A199,Entries!$C:$C,"Issue to kitchen"))</f>
        <v/>
      </c>
      <c r="G199" s="16" t="str">
        <f>IF($A199="","",SUMIFS(Entries!$D:$D,Entries!$B:$B,$A199,Entries!$C:$C,"Wastage"))</f>
        <v/>
      </c>
      <c r="H199" s="16" t="str">
        <f>IF($A199="","",SUMIFS(Entries!$D:$D,Entries!$B:$B,$A199,Entries!$C:$C,"Staff meal"))</f>
        <v/>
      </c>
      <c r="I199" s="21" t="str">
        <f t="shared" si="9"/>
        <v/>
      </c>
      <c r="J199" s="17" t="str">
        <f>IF($A199="","",ROUND(I199*N(Items!G198),2))</f>
        <v/>
      </c>
      <c r="K199" s="16" t="str">
        <f>IF($A199="","",N(Items!F198))</f>
        <v/>
      </c>
      <c r="L199" s="22" t="str">
        <f t="shared" si="10"/>
        <v/>
      </c>
      <c r="M199" s="13"/>
      <c r="N199" s="16" t="str">
        <f t="shared" si="11"/>
        <v/>
      </c>
      <c r="O199" s="17" t="str">
        <f>IF(N199="","",ROUND(N199*N(Items!G198),2))</f>
        <v/>
      </c>
    </row>
    <row r="200" spans="1:15" x14ac:dyDescent="0.3">
      <c r="A200" s="20" t="str">
        <f>IF(Items!A199="","",Items!A199)</f>
        <v/>
      </c>
      <c r="B200" s="20" t="str">
        <f>IF($A200="","",Items!C199&amp;"")</f>
        <v/>
      </c>
      <c r="C200" s="16" t="str">
        <f>IF($A200="","",N(Items!E199))</f>
        <v/>
      </c>
      <c r="D200" s="16" t="str">
        <f>IF($A200="","",SUMIFS(Entries!$D:$D,Entries!$B:$B,$A200,Entries!$C:$C,"Purchase"))</f>
        <v/>
      </c>
      <c r="E200" s="16" t="str">
        <f>IF($A200="","",SUMIFS(Entries!$D:$D,Entries!$B:$B,$A200,Entries!$C:$C,"Return to supplier"))</f>
        <v/>
      </c>
      <c r="F200" s="16" t="str">
        <f>IF($A200="","",SUMIFS(Entries!$D:$D,Entries!$B:$B,$A200,Entries!$C:$C,"Issue to kitchen"))</f>
        <v/>
      </c>
      <c r="G200" s="16" t="str">
        <f>IF($A200="","",SUMIFS(Entries!$D:$D,Entries!$B:$B,$A200,Entries!$C:$C,"Wastage"))</f>
        <v/>
      </c>
      <c r="H200" s="16" t="str">
        <f>IF($A200="","",SUMIFS(Entries!$D:$D,Entries!$B:$B,$A200,Entries!$C:$C,"Staff meal"))</f>
        <v/>
      </c>
      <c r="I200" s="21" t="str">
        <f t="shared" si="9"/>
        <v/>
      </c>
      <c r="J200" s="17" t="str">
        <f>IF($A200="","",ROUND(I200*N(Items!G199),2))</f>
        <v/>
      </c>
      <c r="K200" s="16" t="str">
        <f>IF($A200="","",N(Items!F199))</f>
        <v/>
      </c>
      <c r="L200" s="22" t="str">
        <f t="shared" si="10"/>
        <v/>
      </c>
      <c r="M200" s="13"/>
      <c r="N200" s="16" t="str">
        <f t="shared" si="11"/>
        <v/>
      </c>
      <c r="O200" s="17" t="str">
        <f>IF(N200="","",ROUND(N200*N(Items!G199),2))</f>
        <v/>
      </c>
    </row>
    <row r="201" spans="1:15" x14ac:dyDescent="0.3">
      <c r="A201" s="20" t="str">
        <f>IF(Items!A200="","",Items!A200)</f>
        <v/>
      </c>
      <c r="B201" s="20" t="str">
        <f>IF($A201="","",Items!C200&amp;"")</f>
        <v/>
      </c>
      <c r="C201" s="16" t="str">
        <f>IF($A201="","",N(Items!E200))</f>
        <v/>
      </c>
      <c r="D201" s="16" t="str">
        <f>IF($A201="","",SUMIFS(Entries!$D:$D,Entries!$B:$B,$A201,Entries!$C:$C,"Purchase"))</f>
        <v/>
      </c>
      <c r="E201" s="16" t="str">
        <f>IF($A201="","",SUMIFS(Entries!$D:$D,Entries!$B:$B,$A201,Entries!$C:$C,"Return to supplier"))</f>
        <v/>
      </c>
      <c r="F201" s="16" t="str">
        <f>IF($A201="","",SUMIFS(Entries!$D:$D,Entries!$B:$B,$A201,Entries!$C:$C,"Issue to kitchen"))</f>
        <v/>
      </c>
      <c r="G201" s="16" t="str">
        <f>IF($A201="","",SUMIFS(Entries!$D:$D,Entries!$B:$B,$A201,Entries!$C:$C,"Wastage"))</f>
        <v/>
      </c>
      <c r="H201" s="16" t="str">
        <f>IF($A201="","",SUMIFS(Entries!$D:$D,Entries!$B:$B,$A201,Entries!$C:$C,"Staff meal"))</f>
        <v/>
      </c>
      <c r="I201" s="21" t="str">
        <f t="shared" si="9"/>
        <v/>
      </c>
      <c r="J201" s="17" t="str">
        <f>IF($A201="","",ROUND(I201*N(Items!G200),2))</f>
        <v/>
      </c>
      <c r="K201" s="16" t="str">
        <f>IF($A201="","",N(Items!F200))</f>
        <v/>
      </c>
      <c r="L201" s="22" t="str">
        <f t="shared" si="10"/>
        <v/>
      </c>
      <c r="M201" s="13"/>
      <c r="N201" s="16" t="str">
        <f t="shared" si="11"/>
        <v/>
      </c>
      <c r="O201" s="17" t="str">
        <f>IF(N201="","",ROUND(N201*N(Items!G200),2))</f>
        <v/>
      </c>
    </row>
    <row r="202" spans="1:15" x14ac:dyDescent="0.3">
      <c r="A202" s="20" t="str">
        <f>IF(Items!A201="","",Items!A201)</f>
        <v/>
      </c>
      <c r="B202" s="20" t="str">
        <f>IF($A202="","",Items!C201&amp;"")</f>
        <v/>
      </c>
      <c r="C202" s="16" t="str">
        <f>IF($A202="","",N(Items!E201))</f>
        <v/>
      </c>
      <c r="D202" s="16" t="str">
        <f>IF($A202="","",SUMIFS(Entries!$D:$D,Entries!$B:$B,$A202,Entries!$C:$C,"Purchase"))</f>
        <v/>
      </c>
      <c r="E202" s="16" t="str">
        <f>IF($A202="","",SUMIFS(Entries!$D:$D,Entries!$B:$B,$A202,Entries!$C:$C,"Return to supplier"))</f>
        <v/>
      </c>
      <c r="F202" s="16" t="str">
        <f>IF($A202="","",SUMIFS(Entries!$D:$D,Entries!$B:$B,$A202,Entries!$C:$C,"Issue to kitchen"))</f>
        <v/>
      </c>
      <c r="G202" s="16" t="str">
        <f>IF($A202="","",SUMIFS(Entries!$D:$D,Entries!$B:$B,$A202,Entries!$C:$C,"Wastage"))</f>
        <v/>
      </c>
      <c r="H202" s="16" t="str">
        <f>IF($A202="","",SUMIFS(Entries!$D:$D,Entries!$B:$B,$A202,Entries!$C:$C,"Staff meal"))</f>
        <v/>
      </c>
      <c r="I202" s="21" t="str">
        <f t="shared" si="9"/>
        <v/>
      </c>
      <c r="J202" s="17" t="str">
        <f>IF($A202="","",ROUND(I202*N(Items!G201),2))</f>
        <v/>
      </c>
      <c r="K202" s="16" t="str">
        <f>IF($A202="","",N(Items!F201))</f>
        <v/>
      </c>
      <c r="L202" s="22" t="str">
        <f t="shared" si="10"/>
        <v/>
      </c>
      <c r="M202" s="13"/>
      <c r="N202" s="16" t="str">
        <f t="shared" si="11"/>
        <v/>
      </c>
      <c r="O202" s="17" t="str">
        <f>IF(N202="","",ROUND(N202*N(Items!G201),2))</f>
        <v/>
      </c>
    </row>
    <row r="203" spans="1:15" x14ac:dyDescent="0.3">
      <c r="A203" s="20" t="str">
        <f>IF(Items!A202="","",Items!A202)</f>
        <v/>
      </c>
      <c r="B203" s="20" t="str">
        <f>IF($A203="","",Items!C202&amp;"")</f>
        <v/>
      </c>
      <c r="C203" s="16" t="str">
        <f>IF($A203="","",N(Items!E202))</f>
        <v/>
      </c>
      <c r="D203" s="16" t="str">
        <f>IF($A203="","",SUMIFS(Entries!$D:$D,Entries!$B:$B,$A203,Entries!$C:$C,"Purchase"))</f>
        <v/>
      </c>
      <c r="E203" s="16" t="str">
        <f>IF($A203="","",SUMIFS(Entries!$D:$D,Entries!$B:$B,$A203,Entries!$C:$C,"Return to supplier"))</f>
        <v/>
      </c>
      <c r="F203" s="16" t="str">
        <f>IF($A203="","",SUMIFS(Entries!$D:$D,Entries!$B:$B,$A203,Entries!$C:$C,"Issue to kitchen"))</f>
        <v/>
      </c>
      <c r="G203" s="16" t="str">
        <f>IF($A203="","",SUMIFS(Entries!$D:$D,Entries!$B:$B,$A203,Entries!$C:$C,"Wastage"))</f>
        <v/>
      </c>
      <c r="H203" s="16" t="str">
        <f>IF($A203="","",SUMIFS(Entries!$D:$D,Entries!$B:$B,$A203,Entries!$C:$C,"Staff meal"))</f>
        <v/>
      </c>
      <c r="I203" s="21" t="str">
        <f t="shared" si="9"/>
        <v/>
      </c>
      <c r="J203" s="17" t="str">
        <f>IF($A203="","",ROUND(I203*N(Items!G202),2))</f>
        <v/>
      </c>
      <c r="K203" s="16" t="str">
        <f>IF($A203="","",N(Items!F202))</f>
        <v/>
      </c>
      <c r="L203" s="22" t="str">
        <f t="shared" si="10"/>
        <v/>
      </c>
      <c r="M203" s="13"/>
      <c r="N203" s="16" t="str">
        <f t="shared" si="11"/>
        <v/>
      </c>
      <c r="O203" s="17" t="str">
        <f>IF(N203="","",ROUND(N203*N(Items!G202),2))</f>
        <v/>
      </c>
    </row>
    <row r="204" spans="1:15" x14ac:dyDescent="0.3">
      <c r="A204" s="20" t="str">
        <f>IF(Items!A203="","",Items!A203)</f>
        <v/>
      </c>
      <c r="B204" s="20" t="str">
        <f>IF($A204="","",Items!C203&amp;"")</f>
        <v/>
      </c>
      <c r="C204" s="16" t="str">
        <f>IF($A204="","",N(Items!E203))</f>
        <v/>
      </c>
      <c r="D204" s="16" t="str">
        <f>IF($A204="","",SUMIFS(Entries!$D:$D,Entries!$B:$B,$A204,Entries!$C:$C,"Purchase"))</f>
        <v/>
      </c>
      <c r="E204" s="16" t="str">
        <f>IF($A204="","",SUMIFS(Entries!$D:$D,Entries!$B:$B,$A204,Entries!$C:$C,"Return to supplier"))</f>
        <v/>
      </c>
      <c r="F204" s="16" t="str">
        <f>IF($A204="","",SUMIFS(Entries!$D:$D,Entries!$B:$B,$A204,Entries!$C:$C,"Issue to kitchen"))</f>
        <v/>
      </c>
      <c r="G204" s="16" t="str">
        <f>IF($A204="","",SUMIFS(Entries!$D:$D,Entries!$B:$B,$A204,Entries!$C:$C,"Wastage"))</f>
        <v/>
      </c>
      <c r="H204" s="16" t="str">
        <f>IF($A204="","",SUMIFS(Entries!$D:$D,Entries!$B:$B,$A204,Entries!$C:$C,"Staff meal"))</f>
        <v/>
      </c>
      <c r="I204" s="21" t="str">
        <f t="shared" si="9"/>
        <v/>
      </c>
      <c r="J204" s="17" t="str">
        <f>IF($A204="","",ROUND(I204*N(Items!G203),2))</f>
        <v/>
      </c>
      <c r="K204" s="16" t="str">
        <f>IF($A204="","",N(Items!F203))</f>
        <v/>
      </c>
      <c r="L204" s="22" t="str">
        <f t="shared" si="10"/>
        <v/>
      </c>
      <c r="M204" s="13"/>
      <c r="N204" s="16" t="str">
        <f t="shared" si="11"/>
        <v/>
      </c>
      <c r="O204" s="17" t="str">
        <f>IF(N204="","",ROUND(N204*N(Items!G203),2))</f>
        <v/>
      </c>
    </row>
    <row r="205" spans="1:15" x14ac:dyDescent="0.3">
      <c r="A205" s="20" t="str">
        <f>IF(Items!A204="","",Items!A204)</f>
        <v/>
      </c>
      <c r="B205" s="20" t="str">
        <f>IF($A205="","",Items!C204&amp;"")</f>
        <v/>
      </c>
      <c r="C205" s="16" t="str">
        <f>IF($A205="","",N(Items!E204))</f>
        <v/>
      </c>
      <c r="D205" s="16" t="str">
        <f>IF($A205="","",SUMIFS(Entries!$D:$D,Entries!$B:$B,$A205,Entries!$C:$C,"Purchase"))</f>
        <v/>
      </c>
      <c r="E205" s="16" t="str">
        <f>IF($A205="","",SUMIFS(Entries!$D:$D,Entries!$B:$B,$A205,Entries!$C:$C,"Return to supplier"))</f>
        <v/>
      </c>
      <c r="F205" s="16" t="str">
        <f>IF($A205="","",SUMIFS(Entries!$D:$D,Entries!$B:$B,$A205,Entries!$C:$C,"Issue to kitchen"))</f>
        <v/>
      </c>
      <c r="G205" s="16" t="str">
        <f>IF($A205="","",SUMIFS(Entries!$D:$D,Entries!$B:$B,$A205,Entries!$C:$C,"Wastage"))</f>
        <v/>
      </c>
      <c r="H205" s="16" t="str">
        <f>IF($A205="","",SUMIFS(Entries!$D:$D,Entries!$B:$B,$A205,Entries!$C:$C,"Staff meal"))</f>
        <v/>
      </c>
      <c r="I205" s="21" t="str">
        <f t="shared" si="9"/>
        <v/>
      </c>
      <c r="J205" s="17" t="str">
        <f>IF($A205="","",ROUND(I205*N(Items!G204),2))</f>
        <v/>
      </c>
      <c r="K205" s="16" t="str">
        <f>IF($A205="","",N(Items!F204))</f>
        <v/>
      </c>
      <c r="L205" s="22" t="str">
        <f t="shared" si="10"/>
        <v/>
      </c>
      <c r="M205" s="13"/>
      <c r="N205" s="16" t="str">
        <f t="shared" si="11"/>
        <v/>
      </c>
      <c r="O205" s="17" t="str">
        <f>IF(N205="","",ROUND(N205*N(Items!G204),2))</f>
        <v/>
      </c>
    </row>
    <row r="206" spans="1:15" x14ac:dyDescent="0.3">
      <c r="A206" s="20" t="str">
        <f>IF(Items!A205="","",Items!A205)</f>
        <v/>
      </c>
      <c r="B206" s="20" t="str">
        <f>IF($A206="","",Items!C205&amp;"")</f>
        <v/>
      </c>
      <c r="C206" s="16" t="str">
        <f>IF($A206="","",N(Items!E205))</f>
        <v/>
      </c>
      <c r="D206" s="16" t="str">
        <f>IF($A206="","",SUMIFS(Entries!$D:$D,Entries!$B:$B,$A206,Entries!$C:$C,"Purchase"))</f>
        <v/>
      </c>
      <c r="E206" s="16" t="str">
        <f>IF($A206="","",SUMIFS(Entries!$D:$D,Entries!$B:$B,$A206,Entries!$C:$C,"Return to supplier"))</f>
        <v/>
      </c>
      <c r="F206" s="16" t="str">
        <f>IF($A206="","",SUMIFS(Entries!$D:$D,Entries!$B:$B,$A206,Entries!$C:$C,"Issue to kitchen"))</f>
        <v/>
      </c>
      <c r="G206" s="16" t="str">
        <f>IF($A206="","",SUMIFS(Entries!$D:$D,Entries!$B:$B,$A206,Entries!$C:$C,"Wastage"))</f>
        <v/>
      </c>
      <c r="H206" s="16" t="str">
        <f>IF($A206="","",SUMIFS(Entries!$D:$D,Entries!$B:$B,$A206,Entries!$C:$C,"Staff meal"))</f>
        <v/>
      </c>
      <c r="I206" s="21" t="str">
        <f t="shared" si="9"/>
        <v/>
      </c>
      <c r="J206" s="17" t="str">
        <f>IF($A206="","",ROUND(I206*N(Items!G205),2))</f>
        <v/>
      </c>
      <c r="K206" s="16" t="str">
        <f>IF($A206="","",N(Items!F205))</f>
        <v/>
      </c>
      <c r="L206" s="22" t="str">
        <f t="shared" si="10"/>
        <v/>
      </c>
      <c r="M206" s="13"/>
      <c r="N206" s="16" t="str">
        <f t="shared" si="11"/>
        <v/>
      </c>
      <c r="O206" s="17" t="str">
        <f>IF(N206="","",ROUND(N206*N(Items!G205),2))</f>
        <v/>
      </c>
    </row>
    <row r="207" spans="1:15" x14ac:dyDescent="0.3">
      <c r="A207" s="20" t="str">
        <f>IF(Items!A206="","",Items!A206)</f>
        <v/>
      </c>
      <c r="B207" s="20" t="str">
        <f>IF($A207="","",Items!C206&amp;"")</f>
        <v/>
      </c>
      <c r="C207" s="16" t="str">
        <f>IF($A207="","",N(Items!E206))</f>
        <v/>
      </c>
      <c r="D207" s="16" t="str">
        <f>IF($A207="","",SUMIFS(Entries!$D:$D,Entries!$B:$B,$A207,Entries!$C:$C,"Purchase"))</f>
        <v/>
      </c>
      <c r="E207" s="16" t="str">
        <f>IF($A207="","",SUMIFS(Entries!$D:$D,Entries!$B:$B,$A207,Entries!$C:$C,"Return to supplier"))</f>
        <v/>
      </c>
      <c r="F207" s="16" t="str">
        <f>IF($A207="","",SUMIFS(Entries!$D:$D,Entries!$B:$B,$A207,Entries!$C:$C,"Issue to kitchen"))</f>
        <v/>
      </c>
      <c r="G207" s="16" t="str">
        <f>IF($A207="","",SUMIFS(Entries!$D:$D,Entries!$B:$B,$A207,Entries!$C:$C,"Wastage"))</f>
        <v/>
      </c>
      <c r="H207" s="16" t="str">
        <f>IF($A207="","",SUMIFS(Entries!$D:$D,Entries!$B:$B,$A207,Entries!$C:$C,"Staff meal"))</f>
        <v/>
      </c>
      <c r="I207" s="21" t="str">
        <f t="shared" si="9"/>
        <v/>
      </c>
      <c r="J207" s="17" t="str">
        <f>IF($A207="","",ROUND(I207*N(Items!G206),2))</f>
        <v/>
      </c>
      <c r="K207" s="16" t="str">
        <f>IF($A207="","",N(Items!F206))</f>
        <v/>
      </c>
      <c r="L207" s="22" t="str">
        <f t="shared" si="10"/>
        <v/>
      </c>
      <c r="M207" s="13"/>
      <c r="N207" s="16" t="str">
        <f t="shared" si="11"/>
        <v/>
      </c>
      <c r="O207" s="17" t="str">
        <f>IF(N207="","",ROUND(N207*N(Items!G206),2))</f>
        <v/>
      </c>
    </row>
    <row r="208" spans="1:15" x14ac:dyDescent="0.3">
      <c r="A208" s="20" t="str">
        <f>IF(Items!A207="","",Items!A207)</f>
        <v/>
      </c>
      <c r="B208" s="20" t="str">
        <f>IF($A208="","",Items!C207&amp;"")</f>
        <v/>
      </c>
      <c r="C208" s="16" t="str">
        <f>IF($A208="","",N(Items!E207))</f>
        <v/>
      </c>
      <c r="D208" s="16" t="str">
        <f>IF($A208="","",SUMIFS(Entries!$D:$D,Entries!$B:$B,$A208,Entries!$C:$C,"Purchase"))</f>
        <v/>
      </c>
      <c r="E208" s="16" t="str">
        <f>IF($A208="","",SUMIFS(Entries!$D:$D,Entries!$B:$B,$A208,Entries!$C:$C,"Return to supplier"))</f>
        <v/>
      </c>
      <c r="F208" s="16" t="str">
        <f>IF($A208="","",SUMIFS(Entries!$D:$D,Entries!$B:$B,$A208,Entries!$C:$C,"Issue to kitchen"))</f>
        <v/>
      </c>
      <c r="G208" s="16" t="str">
        <f>IF($A208="","",SUMIFS(Entries!$D:$D,Entries!$B:$B,$A208,Entries!$C:$C,"Wastage"))</f>
        <v/>
      </c>
      <c r="H208" s="16" t="str">
        <f>IF($A208="","",SUMIFS(Entries!$D:$D,Entries!$B:$B,$A208,Entries!$C:$C,"Staff meal"))</f>
        <v/>
      </c>
      <c r="I208" s="21" t="str">
        <f t="shared" si="9"/>
        <v/>
      </c>
      <c r="J208" s="17" t="str">
        <f>IF($A208="","",ROUND(I208*N(Items!G207),2))</f>
        <v/>
      </c>
      <c r="K208" s="16" t="str">
        <f>IF($A208="","",N(Items!F207))</f>
        <v/>
      </c>
      <c r="L208" s="22" t="str">
        <f t="shared" si="10"/>
        <v/>
      </c>
      <c r="M208" s="13"/>
      <c r="N208" s="16" t="str">
        <f t="shared" si="11"/>
        <v/>
      </c>
      <c r="O208" s="17" t="str">
        <f>IF(N208="","",ROUND(N208*N(Items!G207),2))</f>
        <v/>
      </c>
    </row>
    <row r="209" spans="1:15" x14ac:dyDescent="0.3">
      <c r="A209" s="20" t="str">
        <f>IF(Items!A208="","",Items!A208)</f>
        <v/>
      </c>
      <c r="B209" s="20" t="str">
        <f>IF($A209="","",Items!C208&amp;"")</f>
        <v/>
      </c>
      <c r="C209" s="16" t="str">
        <f>IF($A209="","",N(Items!E208))</f>
        <v/>
      </c>
      <c r="D209" s="16" t="str">
        <f>IF($A209="","",SUMIFS(Entries!$D:$D,Entries!$B:$B,$A209,Entries!$C:$C,"Purchase"))</f>
        <v/>
      </c>
      <c r="E209" s="16" t="str">
        <f>IF($A209="","",SUMIFS(Entries!$D:$D,Entries!$B:$B,$A209,Entries!$C:$C,"Return to supplier"))</f>
        <v/>
      </c>
      <c r="F209" s="16" t="str">
        <f>IF($A209="","",SUMIFS(Entries!$D:$D,Entries!$B:$B,$A209,Entries!$C:$C,"Issue to kitchen"))</f>
        <v/>
      </c>
      <c r="G209" s="16" t="str">
        <f>IF($A209="","",SUMIFS(Entries!$D:$D,Entries!$B:$B,$A209,Entries!$C:$C,"Wastage"))</f>
        <v/>
      </c>
      <c r="H209" s="16" t="str">
        <f>IF($A209="","",SUMIFS(Entries!$D:$D,Entries!$B:$B,$A209,Entries!$C:$C,"Staff meal"))</f>
        <v/>
      </c>
      <c r="I209" s="21" t="str">
        <f t="shared" si="9"/>
        <v/>
      </c>
      <c r="J209" s="17" t="str">
        <f>IF($A209="","",ROUND(I209*N(Items!G208),2))</f>
        <v/>
      </c>
      <c r="K209" s="16" t="str">
        <f>IF($A209="","",N(Items!F208))</f>
        <v/>
      </c>
      <c r="L209" s="22" t="str">
        <f t="shared" si="10"/>
        <v/>
      </c>
      <c r="M209" s="13"/>
      <c r="N209" s="16" t="str">
        <f t="shared" si="11"/>
        <v/>
      </c>
      <c r="O209" s="17" t="str">
        <f>IF(N209="","",ROUND(N209*N(Items!G208),2))</f>
        <v/>
      </c>
    </row>
    <row r="210" spans="1:15" x14ac:dyDescent="0.3">
      <c r="A210" s="20" t="str">
        <f>IF(Items!A209="","",Items!A209)</f>
        <v/>
      </c>
      <c r="B210" s="20" t="str">
        <f>IF($A210="","",Items!C209&amp;"")</f>
        <v/>
      </c>
      <c r="C210" s="16" t="str">
        <f>IF($A210="","",N(Items!E209))</f>
        <v/>
      </c>
      <c r="D210" s="16" t="str">
        <f>IF($A210="","",SUMIFS(Entries!$D:$D,Entries!$B:$B,$A210,Entries!$C:$C,"Purchase"))</f>
        <v/>
      </c>
      <c r="E210" s="16" t="str">
        <f>IF($A210="","",SUMIFS(Entries!$D:$D,Entries!$B:$B,$A210,Entries!$C:$C,"Return to supplier"))</f>
        <v/>
      </c>
      <c r="F210" s="16" t="str">
        <f>IF($A210="","",SUMIFS(Entries!$D:$D,Entries!$B:$B,$A210,Entries!$C:$C,"Issue to kitchen"))</f>
        <v/>
      </c>
      <c r="G210" s="16" t="str">
        <f>IF($A210="","",SUMIFS(Entries!$D:$D,Entries!$B:$B,$A210,Entries!$C:$C,"Wastage"))</f>
        <v/>
      </c>
      <c r="H210" s="16" t="str">
        <f>IF($A210="","",SUMIFS(Entries!$D:$D,Entries!$B:$B,$A210,Entries!$C:$C,"Staff meal"))</f>
        <v/>
      </c>
      <c r="I210" s="21" t="str">
        <f t="shared" si="9"/>
        <v/>
      </c>
      <c r="J210" s="17" t="str">
        <f>IF($A210="","",ROUND(I210*N(Items!G209),2))</f>
        <v/>
      </c>
      <c r="K210" s="16" t="str">
        <f>IF($A210="","",N(Items!F209))</f>
        <v/>
      </c>
      <c r="L210" s="22" t="str">
        <f t="shared" si="10"/>
        <v/>
      </c>
      <c r="M210" s="13"/>
      <c r="N210" s="16" t="str">
        <f t="shared" si="11"/>
        <v/>
      </c>
      <c r="O210" s="17" t="str">
        <f>IF(N210="","",ROUND(N210*N(Items!G209),2))</f>
        <v/>
      </c>
    </row>
    <row r="211" spans="1:15" x14ac:dyDescent="0.3">
      <c r="A211" s="20" t="str">
        <f>IF(Items!A210="","",Items!A210)</f>
        <v/>
      </c>
      <c r="B211" s="20" t="str">
        <f>IF($A211="","",Items!C210&amp;"")</f>
        <v/>
      </c>
      <c r="C211" s="16" t="str">
        <f>IF($A211="","",N(Items!E210))</f>
        <v/>
      </c>
      <c r="D211" s="16" t="str">
        <f>IF($A211="","",SUMIFS(Entries!$D:$D,Entries!$B:$B,$A211,Entries!$C:$C,"Purchase"))</f>
        <v/>
      </c>
      <c r="E211" s="16" t="str">
        <f>IF($A211="","",SUMIFS(Entries!$D:$D,Entries!$B:$B,$A211,Entries!$C:$C,"Return to supplier"))</f>
        <v/>
      </c>
      <c r="F211" s="16" t="str">
        <f>IF($A211="","",SUMIFS(Entries!$D:$D,Entries!$B:$B,$A211,Entries!$C:$C,"Issue to kitchen"))</f>
        <v/>
      </c>
      <c r="G211" s="16" t="str">
        <f>IF($A211="","",SUMIFS(Entries!$D:$D,Entries!$B:$B,$A211,Entries!$C:$C,"Wastage"))</f>
        <v/>
      </c>
      <c r="H211" s="16" t="str">
        <f>IF($A211="","",SUMIFS(Entries!$D:$D,Entries!$B:$B,$A211,Entries!$C:$C,"Staff meal"))</f>
        <v/>
      </c>
      <c r="I211" s="21" t="str">
        <f t="shared" si="9"/>
        <v/>
      </c>
      <c r="J211" s="17" t="str">
        <f>IF($A211="","",ROUND(I211*N(Items!G210),2))</f>
        <v/>
      </c>
      <c r="K211" s="16" t="str">
        <f>IF($A211="","",N(Items!F210))</f>
        <v/>
      </c>
      <c r="L211" s="22" t="str">
        <f t="shared" si="10"/>
        <v/>
      </c>
      <c r="M211" s="13"/>
      <c r="N211" s="16" t="str">
        <f t="shared" si="11"/>
        <v/>
      </c>
      <c r="O211" s="17" t="str">
        <f>IF(N211="","",ROUND(N211*N(Items!G210),2))</f>
        <v/>
      </c>
    </row>
    <row r="212" spans="1:15" x14ac:dyDescent="0.3">
      <c r="A212" s="20" t="str">
        <f>IF(Items!A211="","",Items!A211)</f>
        <v/>
      </c>
      <c r="B212" s="20" t="str">
        <f>IF($A212="","",Items!C211&amp;"")</f>
        <v/>
      </c>
      <c r="C212" s="16" t="str">
        <f>IF($A212="","",N(Items!E211))</f>
        <v/>
      </c>
      <c r="D212" s="16" t="str">
        <f>IF($A212="","",SUMIFS(Entries!$D:$D,Entries!$B:$B,$A212,Entries!$C:$C,"Purchase"))</f>
        <v/>
      </c>
      <c r="E212" s="16" t="str">
        <f>IF($A212="","",SUMIFS(Entries!$D:$D,Entries!$B:$B,$A212,Entries!$C:$C,"Return to supplier"))</f>
        <v/>
      </c>
      <c r="F212" s="16" t="str">
        <f>IF($A212="","",SUMIFS(Entries!$D:$D,Entries!$B:$B,$A212,Entries!$C:$C,"Issue to kitchen"))</f>
        <v/>
      </c>
      <c r="G212" s="16" t="str">
        <f>IF($A212="","",SUMIFS(Entries!$D:$D,Entries!$B:$B,$A212,Entries!$C:$C,"Wastage"))</f>
        <v/>
      </c>
      <c r="H212" s="16" t="str">
        <f>IF($A212="","",SUMIFS(Entries!$D:$D,Entries!$B:$B,$A212,Entries!$C:$C,"Staff meal"))</f>
        <v/>
      </c>
      <c r="I212" s="21" t="str">
        <f t="shared" si="9"/>
        <v/>
      </c>
      <c r="J212" s="17" t="str">
        <f>IF($A212="","",ROUND(I212*N(Items!G211),2))</f>
        <v/>
      </c>
      <c r="K212" s="16" t="str">
        <f>IF($A212="","",N(Items!F211))</f>
        <v/>
      </c>
      <c r="L212" s="22" t="str">
        <f t="shared" si="10"/>
        <v/>
      </c>
      <c r="M212" s="13"/>
      <c r="N212" s="16" t="str">
        <f t="shared" si="11"/>
        <v/>
      </c>
      <c r="O212" s="17" t="str">
        <f>IF(N212="","",ROUND(N212*N(Items!G211),2))</f>
        <v/>
      </c>
    </row>
    <row r="213" spans="1:15" x14ac:dyDescent="0.3">
      <c r="A213" s="20" t="str">
        <f>IF(Items!A212="","",Items!A212)</f>
        <v/>
      </c>
      <c r="B213" s="20" t="str">
        <f>IF($A213="","",Items!C212&amp;"")</f>
        <v/>
      </c>
      <c r="C213" s="16" t="str">
        <f>IF($A213="","",N(Items!E212))</f>
        <v/>
      </c>
      <c r="D213" s="16" t="str">
        <f>IF($A213="","",SUMIFS(Entries!$D:$D,Entries!$B:$B,$A213,Entries!$C:$C,"Purchase"))</f>
        <v/>
      </c>
      <c r="E213" s="16" t="str">
        <f>IF($A213="","",SUMIFS(Entries!$D:$D,Entries!$B:$B,$A213,Entries!$C:$C,"Return to supplier"))</f>
        <v/>
      </c>
      <c r="F213" s="16" t="str">
        <f>IF($A213="","",SUMIFS(Entries!$D:$D,Entries!$B:$B,$A213,Entries!$C:$C,"Issue to kitchen"))</f>
        <v/>
      </c>
      <c r="G213" s="16" t="str">
        <f>IF($A213="","",SUMIFS(Entries!$D:$D,Entries!$B:$B,$A213,Entries!$C:$C,"Wastage"))</f>
        <v/>
      </c>
      <c r="H213" s="16" t="str">
        <f>IF($A213="","",SUMIFS(Entries!$D:$D,Entries!$B:$B,$A213,Entries!$C:$C,"Staff meal"))</f>
        <v/>
      </c>
      <c r="I213" s="21" t="str">
        <f t="shared" si="9"/>
        <v/>
      </c>
      <c r="J213" s="17" t="str">
        <f>IF($A213="","",ROUND(I213*N(Items!G212),2))</f>
        <v/>
      </c>
      <c r="K213" s="16" t="str">
        <f>IF($A213="","",N(Items!F212))</f>
        <v/>
      </c>
      <c r="L213" s="22" t="str">
        <f t="shared" si="10"/>
        <v/>
      </c>
      <c r="M213" s="13"/>
      <c r="N213" s="16" t="str">
        <f t="shared" si="11"/>
        <v/>
      </c>
      <c r="O213" s="17" t="str">
        <f>IF(N213="","",ROUND(N213*N(Items!G212),2))</f>
        <v/>
      </c>
    </row>
    <row r="214" spans="1:15" x14ac:dyDescent="0.3">
      <c r="A214" s="20" t="str">
        <f>IF(Items!A213="","",Items!A213)</f>
        <v/>
      </c>
      <c r="B214" s="20" t="str">
        <f>IF($A214="","",Items!C213&amp;"")</f>
        <v/>
      </c>
      <c r="C214" s="16" t="str">
        <f>IF($A214="","",N(Items!E213))</f>
        <v/>
      </c>
      <c r="D214" s="16" t="str">
        <f>IF($A214="","",SUMIFS(Entries!$D:$D,Entries!$B:$B,$A214,Entries!$C:$C,"Purchase"))</f>
        <v/>
      </c>
      <c r="E214" s="16" t="str">
        <f>IF($A214="","",SUMIFS(Entries!$D:$D,Entries!$B:$B,$A214,Entries!$C:$C,"Return to supplier"))</f>
        <v/>
      </c>
      <c r="F214" s="16" t="str">
        <f>IF($A214="","",SUMIFS(Entries!$D:$D,Entries!$B:$B,$A214,Entries!$C:$C,"Issue to kitchen"))</f>
        <v/>
      </c>
      <c r="G214" s="16" t="str">
        <f>IF($A214="","",SUMIFS(Entries!$D:$D,Entries!$B:$B,$A214,Entries!$C:$C,"Wastage"))</f>
        <v/>
      </c>
      <c r="H214" s="16" t="str">
        <f>IF($A214="","",SUMIFS(Entries!$D:$D,Entries!$B:$B,$A214,Entries!$C:$C,"Staff meal"))</f>
        <v/>
      </c>
      <c r="I214" s="21" t="str">
        <f t="shared" si="9"/>
        <v/>
      </c>
      <c r="J214" s="17" t="str">
        <f>IF($A214="","",ROUND(I214*N(Items!G213),2))</f>
        <v/>
      </c>
      <c r="K214" s="16" t="str">
        <f>IF($A214="","",N(Items!F213))</f>
        <v/>
      </c>
      <c r="L214" s="22" t="str">
        <f t="shared" si="10"/>
        <v/>
      </c>
      <c r="M214" s="13"/>
      <c r="N214" s="16" t="str">
        <f t="shared" si="11"/>
        <v/>
      </c>
      <c r="O214" s="17" t="str">
        <f>IF(N214="","",ROUND(N214*N(Items!G213),2))</f>
        <v/>
      </c>
    </row>
    <row r="215" spans="1:15" x14ac:dyDescent="0.3">
      <c r="A215" s="20" t="str">
        <f>IF(Items!A214="","",Items!A214)</f>
        <v/>
      </c>
      <c r="B215" s="20" t="str">
        <f>IF($A215="","",Items!C214&amp;"")</f>
        <v/>
      </c>
      <c r="C215" s="16" t="str">
        <f>IF($A215="","",N(Items!E214))</f>
        <v/>
      </c>
      <c r="D215" s="16" t="str">
        <f>IF($A215="","",SUMIFS(Entries!$D:$D,Entries!$B:$B,$A215,Entries!$C:$C,"Purchase"))</f>
        <v/>
      </c>
      <c r="E215" s="16" t="str">
        <f>IF($A215="","",SUMIFS(Entries!$D:$D,Entries!$B:$B,$A215,Entries!$C:$C,"Return to supplier"))</f>
        <v/>
      </c>
      <c r="F215" s="16" t="str">
        <f>IF($A215="","",SUMIFS(Entries!$D:$D,Entries!$B:$B,$A215,Entries!$C:$C,"Issue to kitchen"))</f>
        <v/>
      </c>
      <c r="G215" s="16" t="str">
        <f>IF($A215="","",SUMIFS(Entries!$D:$D,Entries!$B:$B,$A215,Entries!$C:$C,"Wastage"))</f>
        <v/>
      </c>
      <c r="H215" s="16" t="str">
        <f>IF($A215="","",SUMIFS(Entries!$D:$D,Entries!$B:$B,$A215,Entries!$C:$C,"Staff meal"))</f>
        <v/>
      </c>
      <c r="I215" s="21" t="str">
        <f t="shared" si="9"/>
        <v/>
      </c>
      <c r="J215" s="17" t="str">
        <f>IF($A215="","",ROUND(I215*N(Items!G214),2))</f>
        <v/>
      </c>
      <c r="K215" s="16" t="str">
        <f>IF($A215="","",N(Items!F214))</f>
        <v/>
      </c>
      <c r="L215" s="22" t="str">
        <f t="shared" si="10"/>
        <v/>
      </c>
      <c r="M215" s="13"/>
      <c r="N215" s="16" t="str">
        <f t="shared" si="11"/>
        <v/>
      </c>
      <c r="O215" s="17" t="str">
        <f>IF(N215="","",ROUND(N215*N(Items!G214),2))</f>
        <v/>
      </c>
    </row>
    <row r="216" spans="1:15" x14ac:dyDescent="0.3">
      <c r="A216" s="20" t="str">
        <f>IF(Items!A215="","",Items!A215)</f>
        <v/>
      </c>
      <c r="B216" s="20" t="str">
        <f>IF($A216="","",Items!C215&amp;"")</f>
        <v/>
      </c>
      <c r="C216" s="16" t="str">
        <f>IF($A216="","",N(Items!E215))</f>
        <v/>
      </c>
      <c r="D216" s="16" t="str">
        <f>IF($A216="","",SUMIFS(Entries!$D:$D,Entries!$B:$B,$A216,Entries!$C:$C,"Purchase"))</f>
        <v/>
      </c>
      <c r="E216" s="16" t="str">
        <f>IF($A216="","",SUMIFS(Entries!$D:$D,Entries!$B:$B,$A216,Entries!$C:$C,"Return to supplier"))</f>
        <v/>
      </c>
      <c r="F216" s="16" t="str">
        <f>IF($A216="","",SUMIFS(Entries!$D:$D,Entries!$B:$B,$A216,Entries!$C:$C,"Issue to kitchen"))</f>
        <v/>
      </c>
      <c r="G216" s="16" t="str">
        <f>IF($A216="","",SUMIFS(Entries!$D:$D,Entries!$B:$B,$A216,Entries!$C:$C,"Wastage"))</f>
        <v/>
      </c>
      <c r="H216" s="16" t="str">
        <f>IF($A216="","",SUMIFS(Entries!$D:$D,Entries!$B:$B,$A216,Entries!$C:$C,"Staff meal"))</f>
        <v/>
      </c>
      <c r="I216" s="21" t="str">
        <f t="shared" si="9"/>
        <v/>
      </c>
      <c r="J216" s="17" t="str">
        <f>IF($A216="","",ROUND(I216*N(Items!G215),2))</f>
        <v/>
      </c>
      <c r="K216" s="16" t="str">
        <f>IF($A216="","",N(Items!F215))</f>
        <v/>
      </c>
      <c r="L216" s="22" t="str">
        <f t="shared" si="10"/>
        <v/>
      </c>
      <c r="M216" s="13"/>
      <c r="N216" s="16" t="str">
        <f t="shared" si="11"/>
        <v/>
      </c>
      <c r="O216" s="17" t="str">
        <f>IF(N216="","",ROUND(N216*N(Items!G215),2))</f>
        <v/>
      </c>
    </row>
    <row r="217" spans="1:15" x14ac:dyDescent="0.3">
      <c r="A217" s="20" t="str">
        <f>IF(Items!A216="","",Items!A216)</f>
        <v/>
      </c>
      <c r="B217" s="20" t="str">
        <f>IF($A217="","",Items!C216&amp;"")</f>
        <v/>
      </c>
      <c r="C217" s="16" t="str">
        <f>IF($A217="","",N(Items!E216))</f>
        <v/>
      </c>
      <c r="D217" s="16" t="str">
        <f>IF($A217="","",SUMIFS(Entries!$D:$D,Entries!$B:$B,$A217,Entries!$C:$C,"Purchase"))</f>
        <v/>
      </c>
      <c r="E217" s="16" t="str">
        <f>IF($A217="","",SUMIFS(Entries!$D:$D,Entries!$B:$B,$A217,Entries!$C:$C,"Return to supplier"))</f>
        <v/>
      </c>
      <c r="F217" s="16" t="str">
        <f>IF($A217="","",SUMIFS(Entries!$D:$D,Entries!$B:$B,$A217,Entries!$C:$C,"Issue to kitchen"))</f>
        <v/>
      </c>
      <c r="G217" s="16" t="str">
        <f>IF($A217="","",SUMIFS(Entries!$D:$D,Entries!$B:$B,$A217,Entries!$C:$C,"Wastage"))</f>
        <v/>
      </c>
      <c r="H217" s="16" t="str">
        <f>IF($A217="","",SUMIFS(Entries!$D:$D,Entries!$B:$B,$A217,Entries!$C:$C,"Staff meal"))</f>
        <v/>
      </c>
      <c r="I217" s="21" t="str">
        <f t="shared" si="9"/>
        <v/>
      </c>
      <c r="J217" s="17" t="str">
        <f>IF($A217="","",ROUND(I217*N(Items!G216),2))</f>
        <v/>
      </c>
      <c r="K217" s="16" t="str">
        <f>IF($A217="","",N(Items!F216))</f>
        <v/>
      </c>
      <c r="L217" s="22" t="str">
        <f t="shared" si="10"/>
        <v/>
      </c>
      <c r="M217" s="13"/>
      <c r="N217" s="16" t="str">
        <f t="shared" si="11"/>
        <v/>
      </c>
      <c r="O217" s="17" t="str">
        <f>IF(N217="","",ROUND(N217*N(Items!G216),2))</f>
        <v/>
      </c>
    </row>
    <row r="218" spans="1:15" x14ac:dyDescent="0.3">
      <c r="A218" s="20" t="str">
        <f>IF(Items!A217="","",Items!A217)</f>
        <v/>
      </c>
      <c r="B218" s="20" t="str">
        <f>IF($A218="","",Items!C217&amp;"")</f>
        <v/>
      </c>
      <c r="C218" s="16" t="str">
        <f>IF($A218="","",N(Items!E217))</f>
        <v/>
      </c>
      <c r="D218" s="16" t="str">
        <f>IF($A218="","",SUMIFS(Entries!$D:$D,Entries!$B:$B,$A218,Entries!$C:$C,"Purchase"))</f>
        <v/>
      </c>
      <c r="E218" s="16" t="str">
        <f>IF($A218="","",SUMIFS(Entries!$D:$D,Entries!$B:$B,$A218,Entries!$C:$C,"Return to supplier"))</f>
        <v/>
      </c>
      <c r="F218" s="16" t="str">
        <f>IF($A218="","",SUMIFS(Entries!$D:$D,Entries!$B:$B,$A218,Entries!$C:$C,"Issue to kitchen"))</f>
        <v/>
      </c>
      <c r="G218" s="16" t="str">
        <f>IF($A218="","",SUMIFS(Entries!$D:$D,Entries!$B:$B,$A218,Entries!$C:$C,"Wastage"))</f>
        <v/>
      </c>
      <c r="H218" s="16" t="str">
        <f>IF($A218="","",SUMIFS(Entries!$D:$D,Entries!$B:$B,$A218,Entries!$C:$C,"Staff meal"))</f>
        <v/>
      </c>
      <c r="I218" s="21" t="str">
        <f t="shared" si="9"/>
        <v/>
      </c>
      <c r="J218" s="17" t="str">
        <f>IF($A218="","",ROUND(I218*N(Items!G217),2))</f>
        <v/>
      </c>
      <c r="K218" s="16" t="str">
        <f>IF($A218="","",N(Items!F217))</f>
        <v/>
      </c>
      <c r="L218" s="22" t="str">
        <f t="shared" si="10"/>
        <v/>
      </c>
      <c r="M218" s="13"/>
      <c r="N218" s="16" t="str">
        <f t="shared" si="11"/>
        <v/>
      </c>
      <c r="O218" s="17" t="str">
        <f>IF(N218="","",ROUND(N218*N(Items!G217),2))</f>
        <v/>
      </c>
    </row>
    <row r="219" spans="1:15" x14ac:dyDescent="0.3">
      <c r="A219" s="20" t="str">
        <f>IF(Items!A218="","",Items!A218)</f>
        <v/>
      </c>
      <c r="B219" s="20" t="str">
        <f>IF($A219="","",Items!C218&amp;"")</f>
        <v/>
      </c>
      <c r="C219" s="16" t="str">
        <f>IF($A219="","",N(Items!E218))</f>
        <v/>
      </c>
      <c r="D219" s="16" t="str">
        <f>IF($A219="","",SUMIFS(Entries!$D:$D,Entries!$B:$B,$A219,Entries!$C:$C,"Purchase"))</f>
        <v/>
      </c>
      <c r="E219" s="16" t="str">
        <f>IF($A219="","",SUMIFS(Entries!$D:$D,Entries!$B:$B,$A219,Entries!$C:$C,"Return to supplier"))</f>
        <v/>
      </c>
      <c r="F219" s="16" t="str">
        <f>IF($A219="","",SUMIFS(Entries!$D:$D,Entries!$B:$B,$A219,Entries!$C:$C,"Issue to kitchen"))</f>
        <v/>
      </c>
      <c r="G219" s="16" t="str">
        <f>IF($A219="","",SUMIFS(Entries!$D:$D,Entries!$B:$B,$A219,Entries!$C:$C,"Wastage"))</f>
        <v/>
      </c>
      <c r="H219" s="16" t="str">
        <f>IF($A219="","",SUMIFS(Entries!$D:$D,Entries!$B:$B,$A219,Entries!$C:$C,"Staff meal"))</f>
        <v/>
      </c>
      <c r="I219" s="21" t="str">
        <f t="shared" si="9"/>
        <v/>
      </c>
      <c r="J219" s="17" t="str">
        <f>IF($A219="","",ROUND(I219*N(Items!G218),2))</f>
        <v/>
      </c>
      <c r="K219" s="16" t="str">
        <f>IF($A219="","",N(Items!F218))</f>
        <v/>
      </c>
      <c r="L219" s="22" t="str">
        <f t="shared" si="10"/>
        <v/>
      </c>
      <c r="M219" s="13"/>
      <c r="N219" s="16" t="str">
        <f t="shared" si="11"/>
        <v/>
      </c>
      <c r="O219" s="17" t="str">
        <f>IF(N219="","",ROUND(N219*N(Items!G218),2))</f>
        <v/>
      </c>
    </row>
    <row r="220" spans="1:15" x14ac:dyDescent="0.3">
      <c r="A220" s="20" t="str">
        <f>IF(Items!A219="","",Items!A219)</f>
        <v/>
      </c>
      <c r="B220" s="20" t="str">
        <f>IF($A220="","",Items!C219&amp;"")</f>
        <v/>
      </c>
      <c r="C220" s="16" t="str">
        <f>IF($A220="","",N(Items!E219))</f>
        <v/>
      </c>
      <c r="D220" s="16" t="str">
        <f>IF($A220="","",SUMIFS(Entries!$D:$D,Entries!$B:$B,$A220,Entries!$C:$C,"Purchase"))</f>
        <v/>
      </c>
      <c r="E220" s="16" t="str">
        <f>IF($A220="","",SUMIFS(Entries!$D:$D,Entries!$B:$B,$A220,Entries!$C:$C,"Return to supplier"))</f>
        <v/>
      </c>
      <c r="F220" s="16" t="str">
        <f>IF($A220="","",SUMIFS(Entries!$D:$D,Entries!$B:$B,$A220,Entries!$C:$C,"Issue to kitchen"))</f>
        <v/>
      </c>
      <c r="G220" s="16" t="str">
        <f>IF($A220="","",SUMIFS(Entries!$D:$D,Entries!$B:$B,$A220,Entries!$C:$C,"Wastage"))</f>
        <v/>
      </c>
      <c r="H220" s="16" t="str">
        <f>IF($A220="","",SUMIFS(Entries!$D:$D,Entries!$B:$B,$A220,Entries!$C:$C,"Staff meal"))</f>
        <v/>
      </c>
      <c r="I220" s="21" t="str">
        <f t="shared" si="9"/>
        <v/>
      </c>
      <c r="J220" s="17" t="str">
        <f>IF($A220="","",ROUND(I220*N(Items!G219),2))</f>
        <v/>
      </c>
      <c r="K220" s="16" t="str">
        <f>IF($A220="","",N(Items!F219))</f>
        <v/>
      </c>
      <c r="L220" s="22" t="str">
        <f t="shared" si="10"/>
        <v/>
      </c>
      <c r="M220" s="13"/>
      <c r="N220" s="16" t="str">
        <f t="shared" si="11"/>
        <v/>
      </c>
      <c r="O220" s="17" t="str">
        <f>IF(N220="","",ROUND(N220*N(Items!G219),2))</f>
        <v/>
      </c>
    </row>
    <row r="221" spans="1:15" x14ac:dyDescent="0.3">
      <c r="A221" s="20" t="str">
        <f>IF(Items!A220="","",Items!A220)</f>
        <v/>
      </c>
      <c r="B221" s="20" t="str">
        <f>IF($A221="","",Items!C220&amp;"")</f>
        <v/>
      </c>
      <c r="C221" s="16" t="str">
        <f>IF($A221="","",N(Items!E220))</f>
        <v/>
      </c>
      <c r="D221" s="16" t="str">
        <f>IF($A221="","",SUMIFS(Entries!$D:$D,Entries!$B:$B,$A221,Entries!$C:$C,"Purchase"))</f>
        <v/>
      </c>
      <c r="E221" s="16" t="str">
        <f>IF($A221="","",SUMIFS(Entries!$D:$D,Entries!$B:$B,$A221,Entries!$C:$C,"Return to supplier"))</f>
        <v/>
      </c>
      <c r="F221" s="16" t="str">
        <f>IF($A221="","",SUMIFS(Entries!$D:$D,Entries!$B:$B,$A221,Entries!$C:$C,"Issue to kitchen"))</f>
        <v/>
      </c>
      <c r="G221" s="16" t="str">
        <f>IF($A221="","",SUMIFS(Entries!$D:$D,Entries!$B:$B,$A221,Entries!$C:$C,"Wastage"))</f>
        <v/>
      </c>
      <c r="H221" s="16" t="str">
        <f>IF($A221="","",SUMIFS(Entries!$D:$D,Entries!$B:$B,$A221,Entries!$C:$C,"Staff meal"))</f>
        <v/>
      </c>
      <c r="I221" s="21" t="str">
        <f t="shared" si="9"/>
        <v/>
      </c>
      <c r="J221" s="17" t="str">
        <f>IF($A221="","",ROUND(I221*N(Items!G220),2))</f>
        <v/>
      </c>
      <c r="K221" s="16" t="str">
        <f>IF($A221="","",N(Items!F220))</f>
        <v/>
      </c>
      <c r="L221" s="22" t="str">
        <f t="shared" si="10"/>
        <v/>
      </c>
      <c r="M221" s="13"/>
      <c r="N221" s="16" t="str">
        <f t="shared" si="11"/>
        <v/>
      </c>
      <c r="O221" s="17" t="str">
        <f>IF(N221="","",ROUND(N221*N(Items!G220),2))</f>
        <v/>
      </c>
    </row>
    <row r="222" spans="1:15" x14ac:dyDescent="0.3">
      <c r="A222" s="20" t="str">
        <f>IF(Items!A221="","",Items!A221)</f>
        <v/>
      </c>
      <c r="B222" s="20" t="str">
        <f>IF($A222="","",Items!C221&amp;"")</f>
        <v/>
      </c>
      <c r="C222" s="16" t="str">
        <f>IF($A222="","",N(Items!E221))</f>
        <v/>
      </c>
      <c r="D222" s="16" t="str">
        <f>IF($A222="","",SUMIFS(Entries!$D:$D,Entries!$B:$B,$A222,Entries!$C:$C,"Purchase"))</f>
        <v/>
      </c>
      <c r="E222" s="16" t="str">
        <f>IF($A222="","",SUMIFS(Entries!$D:$D,Entries!$B:$B,$A222,Entries!$C:$C,"Return to supplier"))</f>
        <v/>
      </c>
      <c r="F222" s="16" t="str">
        <f>IF($A222="","",SUMIFS(Entries!$D:$D,Entries!$B:$B,$A222,Entries!$C:$C,"Issue to kitchen"))</f>
        <v/>
      </c>
      <c r="G222" s="16" t="str">
        <f>IF($A222="","",SUMIFS(Entries!$D:$D,Entries!$B:$B,$A222,Entries!$C:$C,"Wastage"))</f>
        <v/>
      </c>
      <c r="H222" s="16" t="str">
        <f>IF($A222="","",SUMIFS(Entries!$D:$D,Entries!$B:$B,$A222,Entries!$C:$C,"Staff meal"))</f>
        <v/>
      </c>
      <c r="I222" s="21" t="str">
        <f t="shared" si="9"/>
        <v/>
      </c>
      <c r="J222" s="17" t="str">
        <f>IF($A222="","",ROUND(I222*N(Items!G221),2))</f>
        <v/>
      </c>
      <c r="K222" s="16" t="str">
        <f>IF($A222="","",N(Items!F221))</f>
        <v/>
      </c>
      <c r="L222" s="22" t="str">
        <f t="shared" si="10"/>
        <v/>
      </c>
      <c r="M222" s="13"/>
      <c r="N222" s="16" t="str">
        <f t="shared" si="11"/>
        <v/>
      </c>
      <c r="O222" s="17" t="str">
        <f>IF(N222="","",ROUND(N222*N(Items!G221),2))</f>
        <v/>
      </c>
    </row>
    <row r="223" spans="1:15" x14ac:dyDescent="0.3">
      <c r="A223" s="20" t="str">
        <f>IF(Items!A222="","",Items!A222)</f>
        <v/>
      </c>
      <c r="B223" s="20" t="str">
        <f>IF($A223="","",Items!C222&amp;"")</f>
        <v/>
      </c>
      <c r="C223" s="16" t="str">
        <f>IF($A223="","",N(Items!E222))</f>
        <v/>
      </c>
      <c r="D223" s="16" t="str">
        <f>IF($A223="","",SUMIFS(Entries!$D:$D,Entries!$B:$B,$A223,Entries!$C:$C,"Purchase"))</f>
        <v/>
      </c>
      <c r="E223" s="16" t="str">
        <f>IF($A223="","",SUMIFS(Entries!$D:$D,Entries!$B:$B,$A223,Entries!$C:$C,"Return to supplier"))</f>
        <v/>
      </c>
      <c r="F223" s="16" t="str">
        <f>IF($A223="","",SUMIFS(Entries!$D:$D,Entries!$B:$B,$A223,Entries!$C:$C,"Issue to kitchen"))</f>
        <v/>
      </c>
      <c r="G223" s="16" t="str">
        <f>IF($A223="","",SUMIFS(Entries!$D:$D,Entries!$B:$B,$A223,Entries!$C:$C,"Wastage"))</f>
        <v/>
      </c>
      <c r="H223" s="16" t="str">
        <f>IF($A223="","",SUMIFS(Entries!$D:$D,Entries!$B:$B,$A223,Entries!$C:$C,"Staff meal"))</f>
        <v/>
      </c>
      <c r="I223" s="21" t="str">
        <f t="shared" si="9"/>
        <v/>
      </c>
      <c r="J223" s="17" t="str">
        <f>IF($A223="","",ROUND(I223*N(Items!G222),2))</f>
        <v/>
      </c>
      <c r="K223" s="16" t="str">
        <f>IF($A223="","",N(Items!F222))</f>
        <v/>
      </c>
      <c r="L223" s="22" t="str">
        <f t="shared" si="10"/>
        <v/>
      </c>
      <c r="M223" s="13"/>
      <c r="N223" s="16" t="str">
        <f t="shared" si="11"/>
        <v/>
      </c>
      <c r="O223" s="17" t="str">
        <f>IF(N223="","",ROUND(N223*N(Items!G222),2))</f>
        <v/>
      </c>
    </row>
    <row r="224" spans="1:15" x14ac:dyDescent="0.3">
      <c r="A224" s="20" t="str">
        <f>IF(Items!A223="","",Items!A223)</f>
        <v/>
      </c>
      <c r="B224" s="20" t="str">
        <f>IF($A224="","",Items!C223&amp;"")</f>
        <v/>
      </c>
      <c r="C224" s="16" t="str">
        <f>IF($A224="","",N(Items!E223))</f>
        <v/>
      </c>
      <c r="D224" s="16" t="str">
        <f>IF($A224="","",SUMIFS(Entries!$D:$D,Entries!$B:$B,$A224,Entries!$C:$C,"Purchase"))</f>
        <v/>
      </c>
      <c r="E224" s="16" t="str">
        <f>IF($A224="","",SUMIFS(Entries!$D:$D,Entries!$B:$B,$A224,Entries!$C:$C,"Return to supplier"))</f>
        <v/>
      </c>
      <c r="F224" s="16" t="str">
        <f>IF($A224="","",SUMIFS(Entries!$D:$D,Entries!$B:$B,$A224,Entries!$C:$C,"Issue to kitchen"))</f>
        <v/>
      </c>
      <c r="G224" s="16" t="str">
        <f>IF($A224="","",SUMIFS(Entries!$D:$D,Entries!$B:$B,$A224,Entries!$C:$C,"Wastage"))</f>
        <v/>
      </c>
      <c r="H224" s="16" t="str">
        <f>IF($A224="","",SUMIFS(Entries!$D:$D,Entries!$B:$B,$A224,Entries!$C:$C,"Staff meal"))</f>
        <v/>
      </c>
      <c r="I224" s="21" t="str">
        <f t="shared" si="9"/>
        <v/>
      </c>
      <c r="J224" s="17" t="str">
        <f>IF($A224="","",ROUND(I224*N(Items!G223),2))</f>
        <v/>
      </c>
      <c r="K224" s="16" t="str">
        <f>IF($A224="","",N(Items!F223))</f>
        <v/>
      </c>
      <c r="L224" s="22" t="str">
        <f t="shared" si="10"/>
        <v/>
      </c>
      <c r="M224" s="13"/>
      <c r="N224" s="16" t="str">
        <f t="shared" si="11"/>
        <v/>
      </c>
      <c r="O224" s="17" t="str">
        <f>IF(N224="","",ROUND(N224*N(Items!G223),2))</f>
        <v/>
      </c>
    </row>
    <row r="225" spans="1:15" x14ac:dyDescent="0.3">
      <c r="A225" s="20" t="str">
        <f>IF(Items!A224="","",Items!A224)</f>
        <v/>
      </c>
      <c r="B225" s="20" t="str">
        <f>IF($A225="","",Items!C224&amp;"")</f>
        <v/>
      </c>
      <c r="C225" s="16" t="str">
        <f>IF($A225="","",N(Items!E224))</f>
        <v/>
      </c>
      <c r="D225" s="16" t="str">
        <f>IF($A225="","",SUMIFS(Entries!$D:$D,Entries!$B:$B,$A225,Entries!$C:$C,"Purchase"))</f>
        <v/>
      </c>
      <c r="E225" s="16" t="str">
        <f>IF($A225="","",SUMIFS(Entries!$D:$D,Entries!$B:$B,$A225,Entries!$C:$C,"Return to supplier"))</f>
        <v/>
      </c>
      <c r="F225" s="16" t="str">
        <f>IF($A225="","",SUMIFS(Entries!$D:$D,Entries!$B:$B,$A225,Entries!$C:$C,"Issue to kitchen"))</f>
        <v/>
      </c>
      <c r="G225" s="16" t="str">
        <f>IF($A225="","",SUMIFS(Entries!$D:$D,Entries!$B:$B,$A225,Entries!$C:$C,"Wastage"))</f>
        <v/>
      </c>
      <c r="H225" s="16" t="str">
        <f>IF($A225="","",SUMIFS(Entries!$D:$D,Entries!$B:$B,$A225,Entries!$C:$C,"Staff meal"))</f>
        <v/>
      </c>
      <c r="I225" s="21" t="str">
        <f t="shared" si="9"/>
        <v/>
      </c>
      <c r="J225" s="17" t="str">
        <f>IF($A225="","",ROUND(I225*N(Items!G224),2))</f>
        <v/>
      </c>
      <c r="K225" s="16" t="str">
        <f>IF($A225="","",N(Items!F224))</f>
        <v/>
      </c>
      <c r="L225" s="22" t="str">
        <f t="shared" si="10"/>
        <v/>
      </c>
      <c r="M225" s="13"/>
      <c r="N225" s="16" t="str">
        <f t="shared" si="11"/>
        <v/>
      </c>
      <c r="O225" s="17" t="str">
        <f>IF(N225="","",ROUND(N225*N(Items!G224),2))</f>
        <v/>
      </c>
    </row>
    <row r="226" spans="1:15" x14ac:dyDescent="0.3">
      <c r="A226" s="20" t="str">
        <f>IF(Items!A225="","",Items!A225)</f>
        <v/>
      </c>
      <c r="B226" s="20" t="str">
        <f>IF($A226="","",Items!C225&amp;"")</f>
        <v/>
      </c>
      <c r="C226" s="16" t="str">
        <f>IF($A226="","",N(Items!E225))</f>
        <v/>
      </c>
      <c r="D226" s="16" t="str">
        <f>IF($A226="","",SUMIFS(Entries!$D:$D,Entries!$B:$B,$A226,Entries!$C:$C,"Purchase"))</f>
        <v/>
      </c>
      <c r="E226" s="16" t="str">
        <f>IF($A226="","",SUMIFS(Entries!$D:$D,Entries!$B:$B,$A226,Entries!$C:$C,"Return to supplier"))</f>
        <v/>
      </c>
      <c r="F226" s="16" t="str">
        <f>IF($A226="","",SUMIFS(Entries!$D:$D,Entries!$B:$B,$A226,Entries!$C:$C,"Issue to kitchen"))</f>
        <v/>
      </c>
      <c r="G226" s="16" t="str">
        <f>IF($A226="","",SUMIFS(Entries!$D:$D,Entries!$B:$B,$A226,Entries!$C:$C,"Wastage"))</f>
        <v/>
      </c>
      <c r="H226" s="16" t="str">
        <f>IF($A226="","",SUMIFS(Entries!$D:$D,Entries!$B:$B,$A226,Entries!$C:$C,"Staff meal"))</f>
        <v/>
      </c>
      <c r="I226" s="21" t="str">
        <f t="shared" si="9"/>
        <v/>
      </c>
      <c r="J226" s="17" t="str">
        <f>IF($A226="","",ROUND(I226*N(Items!G225),2))</f>
        <v/>
      </c>
      <c r="K226" s="16" t="str">
        <f>IF($A226="","",N(Items!F225))</f>
        <v/>
      </c>
      <c r="L226" s="22" t="str">
        <f t="shared" si="10"/>
        <v/>
      </c>
      <c r="M226" s="13"/>
      <c r="N226" s="16" t="str">
        <f t="shared" si="11"/>
        <v/>
      </c>
      <c r="O226" s="17" t="str">
        <f>IF(N226="","",ROUND(N226*N(Items!G225),2))</f>
        <v/>
      </c>
    </row>
    <row r="227" spans="1:15" x14ac:dyDescent="0.3">
      <c r="A227" s="20" t="str">
        <f>IF(Items!A226="","",Items!A226)</f>
        <v/>
      </c>
      <c r="B227" s="20" t="str">
        <f>IF($A227="","",Items!C226&amp;"")</f>
        <v/>
      </c>
      <c r="C227" s="16" t="str">
        <f>IF($A227="","",N(Items!E226))</f>
        <v/>
      </c>
      <c r="D227" s="16" t="str">
        <f>IF($A227="","",SUMIFS(Entries!$D:$D,Entries!$B:$B,$A227,Entries!$C:$C,"Purchase"))</f>
        <v/>
      </c>
      <c r="E227" s="16" t="str">
        <f>IF($A227="","",SUMIFS(Entries!$D:$D,Entries!$B:$B,$A227,Entries!$C:$C,"Return to supplier"))</f>
        <v/>
      </c>
      <c r="F227" s="16" t="str">
        <f>IF($A227="","",SUMIFS(Entries!$D:$D,Entries!$B:$B,$A227,Entries!$C:$C,"Issue to kitchen"))</f>
        <v/>
      </c>
      <c r="G227" s="16" t="str">
        <f>IF($A227="","",SUMIFS(Entries!$D:$D,Entries!$B:$B,$A227,Entries!$C:$C,"Wastage"))</f>
        <v/>
      </c>
      <c r="H227" s="16" t="str">
        <f>IF($A227="","",SUMIFS(Entries!$D:$D,Entries!$B:$B,$A227,Entries!$C:$C,"Staff meal"))</f>
        <v/>
      </c>
      <c r="I227" s="21" t="str">
        <f t="shared" si="9"/>
        <v/>
      </c>
      <c r="J227" s="17" t="str">
        <f>IF($A227="","",ROUND(I227*N(Items!G226),2))</f>
        <v/>
      </c>
      <c r="K227" s="16" t="str">
        <f>IF($A227="","",N(Items!F226))</f>
        <v/>
      </c>
      <c r="L227" s="22" t="str">
        <f t="shared" si="10"/>
        <v/>
      </c>
      <c r="M227" s="13"/>
      <c r="N227" s="16" t="str">
        <f t="shared" si="11"/>
        <v/>
      </c>
      <c r="O227" s="17" t="str">
        <f>IF(N227="","",ROUND(N227*N(Items!G226),2))</f>
        <v/>
      </c>
    </row>
    <row r="228" spans="1:15" x14ac:dyDescent="0.3">
      <c r="A228" s="20" t="str">
        <f>IF(Items!A227="","",Items!A227)</f>
        <v/>
      </c>
      <c r="B228" s="20" t="str">
        <f>IF($A228="","",Items!C227&amp;"")</f>
        <v/>
      </c>
      <c r="C228" s="16" t="str">
        <f>IF($A228="","",N(Items!E227))</f>
        <v/>
      </c>
      <c r="D228" s="16" t="str">
        <f>IF($A228="","",SUMIFS(Entries!$D:$D,Entries!$B:$B,$A228,Entries!$C:$C,"Purchase"))</f>
        <v/>
      </c>
      <c r="E228" s="16" t="str">
        <f>IF($A228="","",SUMIFS(Entries!$D:$D,Entries!$B:$B,$A228,Entries!$C:$C,"Return to supplier"))</f>
        <v/>
      </c>
      <c r="F228" s="16" t="str">
        <f>IF($A228="","",SUMIFS(Entries!$D:$D,Entries!$B:$B,$A228,Entries!$C:$C,"Issue to kitchen"))</f>
        <v/>
      </c>
      <c r="G228" s="16" t="str">
        <f>IF($A228="","",SUMIFS(Entries!$D:$D,Entries!$B:$B,$A228,Entries!$C:$C,"Wastage"))</f>
        <v/>
      </c>
      <c r="H228" s="16" t="str">
        <f>IF($A228="","",SUMIFS(Entries!$D:$D,Entries!$B:$B,$A228,Entries!$C:$C,"Staff meal"))</f>
        <v/>
      </c>
      <c r="I228" s="21" t="str">
        <f t="shared" si="9"/>
        <v/>
      </c>
      <c r="J228" s="17" t="str">
        <f>IF($A228="","",ROUND(I228*N(Items!G227),2))</f>
        <v/>
      </c>
      <c r="K228" s="16" t="str">
        <f>IF($A228="","",N(Items!F227))</f>
        <v/>
      </c>
      <c r="L228" s="22" t="str">
        <f t="shared" si="10"/>
        <v/>
      </c>
      <c r="M228" s="13"/>
      <c r="N228" s="16" t="str">
        <f t="shared" si="11"/>
        <v/>
      </c>
      <c r="O228" s="17" t="str">
        <f>IF(N228="","",ROUND(N228*N(Items!G227),2))</f>
        <v/>
      </c>
    </row>
    <row r="229" spans="1:15" x14ac:dyDescent="0.3">
      <c r="A229" s="20" t="str">
        <f>IF(Items!A228="","",Items!A228)</f>
        <v/>
      </c>
      <c r="B229" s="20" t="str">
        <f>IF($A229="","",Items!C228&amp;"")</f>
        <v/>
      </c>
      <c r="C229" s="16" t="str">
        <f>IF($A229="","",N(Items!E228))</f>
        <v/>
      </c>
      <c r="D229" s="16" t="str">
        <f>IF($A229="","",SUMIFS(Entries!$D:$D,Entries!$B:$B,$A229,Entries!$C:$C,"Purchase"))</f>
        <v/>
      </c>
      <c r="E229" s="16" t="str">
        <f>IF($A229="","",SUMIFS(Entries!$D:$D,Entries!$B:$B,$A229,Entries!$C:$C,"Return to supplier"))</f>
        <v/>
      </c>
      <c r="F229" s="16" t="str">
        <f>IF($A229="","",SUMIFS(Entries!$D:$D,Entries!$B:$B,$A229,Entries!$C:$C,"Issue to kitchen"))</f>
        <v/>
      </c>
      <c r="G229" s="16" t="str">
        <f>IF($A229="","",SUMIFS(Entries!$D:$D,Entries!$B:$B,$A229,Entries!$C:$C,"Wastage"))</f>
        <v/>
      </c>
      <c r="H229" s="16" t="str">
        <f>IF($A229="","",SUMIFS(Entries!$D:$D,Entries!$B:$B,$A229,Entries!$C:$C,"Staff meal"))</f>
        <v/>
      </c>
      <c r="I229" s="21" t="str">
        <f t="shared" si="9"/>
        <v/>
      </c>
      <c r="J229" s="17" t="str">
        <f>IF($A229="","",ROUND(I229*N(Items!G228),2))</f>
        <v/>
      </c>
      <c r="K229" s="16" t="str">
        <f>IF($A229="","",N(Items!F228))</f>
        <v/>
      </c>
      <c r="L229" s="22" t="str">
        <f t="shared" si="10"/>
        <v/>
      </c>
      <c r="M229" s="13"/>
      <c r="N229" s="16" t="str">
        <f t="shared" si="11"/>
        <v/>
      </c>
      <c r="O229" s="17" t="str">
        <f>IF(N229="","",ROUND(N229*N(Items!G228),2))</f>
        <v/>
      </c>
    </row>
    <row r="230" spans="1:15" x14ac:dyDescent="0.3">
      <c r="A230" s="20" t="str">
        <f>IF(Items!A229="","",Items!A229)</f>
        <v/>
      </c>
      <c r="B230" s="20" t="str">
        <f>IF($A230="","",Items!C229&amp;"")</f>
        <v/>
      </c>
      <c r="C230" s="16" t="str">
        <f>IF($A230="","",N(Items!E229))</f>
        <v/>
      </c>
      <c r="D230" s="16" t="str">
        <f>IF($A230="","",SUMIFS(Entries!$D:$D,Entries!$B:$B,$A230,Entries!$C:$C,"Purchase"))</f>
        <v/>
      </c>
      <c r="E230" s="16" t="str">
        <f>IF($A230="","",SUMIFS(Entries!$D:$D,Entries!$B:$B,$A230,Entries!$C:$C,"Return to supplier"))</f>
        <v/>
      </c>
      <c r="F230" s="16" t="str">
        <f>IF($A230="","",SUMIFS(Entries!$D:$D,Entries!$B:$B,$A230,Entries!$C:$C,"Issue to kitchen"))</f>
        <v/>
      </c>
      <c r="G230" s="16" t="str">
        <f>IF($A230="","",SUMIFS(Entries!$D:$D,Entries!$B:$B,$A230,Entries!$C:$C,"Wastage"))</f>
        <v/>
      </c>
      <c r="H230" s="16" t="str">
        <f>IF($A230="","",SUMIFS(Entries!$D:$D,Entries!$B:$B,$A230,Entries!$C:$C,"Staff meal"))</f>
        <v/>
      </c>
      <c r="I230" s="21" t="str">
        <f t="shared" si="9"/>
        <v/>
      </c>
      <c r="J230" s="17" t="str">
        <f>IF($A230="","",ROUND(I230*N(Items!G229),2))</f>
        <v/>
      </c>
      <c r="K230" s="16" t="str">
        <f>IF($A230="","",N(Items!F229))</f>
        <v/>
      </c>
      <c r="L230" s="22" t="str">
        <f t="shared" si="10"/>
        <v/>
      </c>
      <c r="M230" s="13"/>
      <c r="N230" s="16" t="str">
        <f t="shared" si="11"/>
        <v/>
      </c>
      <c r="O230" s="17" t="str">
        <f>IF(N230="","",ROUND(N230*N(Items!G229),2))</f>
        <v/>
      </c>
    </row>
    <row r="231" spans="1:15" x14ac:dyDescent="0.3">
      <c r="A231" s="20" t="str">
        <f>IF(Items!A230="","",Items!A230)</f>
        <v/>
      </c>
      <c r="B231" s="20" t="str">
        <f>IF($A231="","",Items!C230&amp;"")</f>
        <v/>
      </c>
      <c r="C231" s="16" t="str">
        <f>IF($A231="","",N(Items!E230))</f>
        <v/>
      </c>
      <c r="D231" s="16" t="str">
        <f>IF($A231="","",SUMIFS(Entries!$D:$D,Entries!$B:$B,$A231,Entries!$C:$C,"Purchase"))</f>
        <v/>
      </c>
      <c r="E231" s="16" t="str">
        <f>IF($A231="","",SUMIFS(Entries!$D:$D,Entries!$B:$B,$A231,Entries!$C:$C,"Return to supplier"))</f>
        <v/>
      </c>
      <c r="F231" s="16" t="str">
        <f>IF($A231="","",SUMIFS(Entries!$D:$D,Entries!$B:$B,$A231,Entries!$C:$C,"Issue to kitchen"))</f>
        <v/>
      </c>
      <c r="G231" s="16" t="str">
        <f>IF($A231="","",SUMIFS(Entries!$D:$D,Entries!$B:$B,$A231,Entries!$C:$C,"Wastage"))</f>
        <v/>
      </c>
      <c r="H231" s="16" t="str">
        <f>IF($A231="","",SUMIFS(Entries!$D:$D,Entries!$B:$B,$A231,Entries!$C:$C,"Staff meal"))</f>
        <v/>
      </c>
      <c r="I231" s="21" t="str">
        <f t="shared" si="9"/>
        <v/>
      </c>
      <c r="J231" s="17" t="str">
        <f>IF($A231="","",ROUND(I231*N(Items!G230),2))</f>
        <v/>
      </c>
      <c r="K231" s="16" t="str">
        <f>IF($A231="","",N(Items!F230))</f>
        <v/>
      </c>
      <c r="L231" s="22" t="str">
        <f t="shared" si="10"/>
        <v/>
      </c>
      <c r="M231" s="13"/>
      <c r="N231" s="16" t="str">
        <f t="shared" si="11"/>
        <v/>
      </c>
      <c r="O231" s="17" t="str">
        <f>IF(N231="","",ROUND(N231*N(Items!G230),2))</f>
        <v/>
      </c>
    </row>
    <row r="232" spans="1:15" x14ac:dyDescent="0.3">
      <c r="A232" s="20" t="str">
        <f>IF(Items!A231="","",Items!A231)</f>
        <v/>
      </c>
      <c r="B232" s="20" t="str">
        <f>IF($A232="","",Items!C231&amp;"")</f>
        <v/>
      </c>
      <c r="C232" s="16" t="str">
        <f>IF($A232="","",N(Items!E231))</f>
        <v/>
      </c>
      <c r="D232" s="16" t="str">
        <f>IF($A232="","",SUMIFS(Entries!$D:$D,Entries!$B:$B,$A232,Entries!$C:$C,"Purchase"))</f>
        <v/>
      </c>
      <c r="E232" s="16" t="str">
        <f>IF($A232="","",SUMIFS(Entries!$D:$D,Entries!$B:$B,$A232,Entries!$C:$C,"Return to supplier"))</f>
        <v/>
      </c>
      <c r="F232" s="16" t="str">
        <f>IF($A232="","",SUMIFS(Entries!$D:$D,Entries!$B:$B,$A232,Entries!$C:$C,"Issue to kitchen"))</f>
        <v/>
      </c>
      <c r="G232" s="16" t="str">
        <f>IF($A232="","",SUMIFS(Entries!$D:$D,Entries!$B:$B,$A232,Entries!$C:$C,"Wastage"))</f>
        <v/>
      </c>
      <c r="H232" s="16" t="str">
        <f>IF($A232="","",SUMIFS(Entries!$D:$D,Entries!$B:$B,$A232,Entries!$C:$C,"Staff meal"))</f>
        <v/>
      </c>
      <c r="I232" s="21" t="str">
        <f t="shared" si="9"/>
        <v/>
      </c>
      <c r="J232" s="17" t="str">
        <f>IF($A232="","",ROUND(I232*N(Items!G231),2))</f>
        <v/>
      </c>
      <c r="K232" s="16" t="str">
        <f>IF($A232="","",N(Items!F231))</f>
        <v/>
      </c>
      <c r="L232" s="22" t="str">
        <f t="shared" si="10"/>
        <v/>
      </c>
      <c r="M232" s="13"/>
      <c r="N232" s="16" t="str">
        <f t="shared" si="11"/>
        <v/>
      </c>
      <c r="O232" s="17" t="str">
        <f>IF(N232="","",ROUND(N232*N(Items!G231),2))</f>
        <v/>
      </c>
    </row>
    <row r="233" spans="1:15" x14ac:dyDescent="0.3">
      <c r="A233" s="20" t="str">
        <f>IF(Items!A232="","",Items!A232)</f>
        <v/>
      </c>
      <c r="B233" s="20" t="str">
        <f>IF($A233="","",Items!C232&amp;"")</f>
        <v/>
      </c>
      <c r="C233" s="16" t="str">
        <f>IF($A233="","",N(Items!E232))</f>
        <v/>
      </c>
      <c r="D233" s="16" t="str">
        <f>IF($A233="","",SUMIFS(Entries!$D:$D,Entries!$B:$B,$A233,Entries!$C:$C,"Purchase"))</f>
        <v/>
      </c>
      <c r="E233" s="16" t="str">
        <f>IF($A233="","",SUMIFS(Entries!$D:$D,Entries!$B:$B,$A233,Entries!$C:$C,"Return to supplier"))</f>
        <v/>
      </c>
      <c r="F233" s="16" t="str">
        <f>IF($A233="","",SUMIFS(Entries!$D:$D,Entries!$B:$B,$A233,Entries!$C:$C,"Issue to kitchen"))</f>
        <v/>
      </c>
      <c r="G233" s="16" t="str">
        <f>IF($A233="","",SUMIFS(Entries!$D:$D,Entries!$B:$B,$A233,Entries!$C:$C,"Wastage"))</f>
        <v/>
      </c>
      <c r="H233" s="16" t="str">
        <f>IF($A233="","",SUMIFS(Entries!$D:$D,Entries!$B:$B,$A233,Entries!$C:$C,"Staff meal"))</f>
        <v/>
      </c>
      <c r="I233" s="21" t="str">
        <f t="shared" si="9"/>
        <v/>
      </c>
      <c r="J233" s="17" t="str">
        <f>IF($A233="","",ROUND(I233*N(Items!G232),2))</f>
        <v/>
      </c>
      <c r="K233" s="16" t="str">
        <f>IF($A233="","",N(Items!F232))</f>
        <v/>
      </c>
      <c r="L233" s="22" t="str">
        <f t="shared" si="10"/>
        <v/>
      </c>
      <c r="M233" s="13"/>
      <c r="N233" s="16" t="str">
        <f t="shared" si="11"/>
        <v/>
      </c>
      <c r="O233" s="17" t="str">
        <f>IF(N233="","",ROUND(N233*N(Items!G232),2))</f>
        <v/>
      </c>
    </row>
    <row r="234" spans="1:15" x14ac:dyDescent="0.3">
      <c r="A234" s="20" t="str">
        <f>IF(Items!A233="","",Items!A233)</f>
        <v/>
      </c>
      <c r="B234" s="20" t="str">
        <f>IF($A234="","",Items!C233&amp;"")</f>
        <v/>
      </c>
      <c r="C234" s="16" t="str">
        <f>IF($A234="","",N(Items!E233))</f>
        <v/>
      </c>
      <c r="D234" s="16" t="str">
        <f>IF($A234="","",SUMIFS(Entries!$D:$D,Entries!$B:$B,$A234,Entries!$C:$C,"Purchase"))</f>
        <v/>
      </c>
      <c r="E234" s="16" t="str">
        <f>IF($A234="","",SUMIFS(Entries!$D:$D,Entries!$B:$B,$A234,Entries!$C:$C,"Return to supplier"))</f>
        <v/>
      </c>
      <c r="F234" s="16" t="str">
        <f>IF($A234="","",SUMIFS(Entries!$D:$D,Entries!$B:$B,$A234,Entries!$C:$C,"Issue to kitchen"))</f>
        <v/>
      </c>
      <c r="G234" s="16" t="str">
        <f>IF($A234="","",SUMIFS(Entries!$D:$D,Entries!$B:$B,$A234,Entries!$C:$C,"Wastage"))</f>
        <v/>
      </c>
      <c r="H234" s="16" t="str">
        <f>IF($A234="","",SUMIFS(Entries!$D:$D,Entries!$B:$B,$A234,Entries!$C:$C,"Staff meal"))</f>
        <v/>
      </c>
      <c r="I234" s="21" t="str">
        <f t="shared" si="9"/>
        <v/>
      </c>
      <c r="J234" s="17" t="str">
        <f>IF($A234="","",ROUND(I234*N(Items!G233),2))</f>
        <v/>
      </c>
      <c r="K234" s="16" t="str">
        <f>IF($A234="","",N(Items!F233))</f>
        <v/>
      </c>
      <c r="L234" s="22" t="str">
        <f t="shared" si="10"/>
        <v/>
      </c>
      <c r="M234" s="13"/>
      <c r="N234" s="16" t="str">
        <f t="shared" si="11"/>
        <v/>
      </c>
      <c r="O234" s="17" t="str">
        <f>IF(N234="","",ROUND(N234*N(Items!G233),2))</f>
        <v/>
      </c>
    </row>
    <row r="235" spans="1:15" x14ac:dyDescent="0.3">
      <c r="A235" s="20" t="str">
        <f>IF(Items!A234="","",Items!A234)</f>
        <v/>
      </c>
      <c r="B235" s="20" t="str">
        <f>IF($A235="","",Items!C234&amp;"")</f>
        <v/>
      </c>
      <c r="C235" s="16" t="str">
        <f>IF($A235="","",N(Items!E234))</f>
        <v/>
      </c>
      <c r="D235" s="16" t="str">
        <f>IF($A235="","",SUMIFS(Entries!$D:$D,Entries!$B:$B,$A235,Entries!$C:$C,"Purchase"))</f>
        <v/>
      </c>
      <c r="E235" s="16" t="str">
        <f>IF($A235="","",SUMIFS(Entries!$D:$D,Entries!$B:$B,$A235,Entries!$C:$C,"Return to supplier"))</f>
        <v/>
      </c>
      <c r="F235" s="16" t="str">
        <f>IF($A235="","",SUMIFS(Entries!$D:$D,Entries!$B:$B,$A235,Entries!$C:$C,"Issue to kitchen"))</f>
        <v/>
      </c>
      <c r="G235" s="16" t="str">
        <f>IF($A235="","",SUMIFS(Entries!$D:$D,Entries!$B:$B,$A235,Entries!$C:$C,"Wastage"))</f>
        <v/>
      </c>
      <c r="H235" s="16" t="str">
        <f>IF($A235="","",SUMIFS(Entries!$D:$D,Entries!$B:$B,$A235,Entries!$C:$C,"Staff meal"))</f>
        <v/>
      </c>
      <c r="I235" s="21" t="str">
        <f t="shared" si="9"/>
        <v/>
      </c>
      <c r="J235" s="17" t="str">
        <f>IF($A235="","",ROUND(I235*N(Items!G234),2))</f>
        <v/>
      </c>
      <c r="K235" s="16" t="str">
        <f>IF($A235="","",N(Items!F234))</f>
        <v/>
      </c>
      <c r="L235" s="22" t="str">
        <f t="shared" si="10"/>
        <v/>
      </c>
      <c r="M235" s="13"/>
      <c r="N235" s="16" t="str">
        <f t="shared" si="11"/>
        <v/>
      </c>
      <c r="O235" s="17" t="str">
        <f>IF(N235="","",ROUND(N235*N(Items!G234),2))</f>
        <v/>
      </c>
    </row>
    <row r="236" spans="1:15" x14ac:dyDescent="0.3">
      <c r="A236" s="20" t="str">
        <f>IF(Items!A235="","",Items!A235)</f>
        <v/>
      </c>
      <c r="B236" s="20" t="str">
        <f>IF($A236="","",Items!C235&amp;"")</f>
        <v/>
      </c>
      <c r="C236" s="16" t="str">
        <f>IF($A236="","",N(Items!E235))</f>
        <v/>
      </c>
      <c r="D236" s="16" t="str">
        <f>IF($A236="","",SUMIFS(Entries!$D:$D,Entries!$B:$B,$A236,Entries!$C:$C,"Purchase"))</f>
        <v/>
      </c>
      <c r="E236" s="16" t="str">
        <f>IF($A236="","",SUMIFS(Entries!$D:$D,Entries!$B:$B,$A236,Entries!$C:$C,"Return to supplier"))</f>
        <v/>
      </c>
      <c r="F236" s="16" t="str">
        <f>IF($A236="","",SUMIFS(Entries!$D:$D,Entries!$B:$B,$A236,Entries!$C:$C,"Issue to kitchen"))</f>
        <v/>
      </c>
      <c r="G236" s="16" t="str">
        <f>IF($A236="","",SUMIFS(Entries!$D:$D,Entries!$B:$B,$A236,Entries!$C:$C,"Wastage"))</f>
        <v/>
      </c>
      <c r="H236" s="16" t="str">
        <f>IF($A236="","",SUMIFS(Entries!$D:$D,Entries!$B:$B,$A236,Entries!$C:$C,"Staff meal"))</f>
        <v/>
      </c>
      <c r="I236" s="21" t="str">
        <f t="shared" si="9"/>
        <v/>
      </c>
      <c r="J236" s="17" t="str">
        <f>IF($A236="","",ROUND(I236*N(Items!G235),2))</f>
        <v/>
      </c>
      <c r="K236" s="16" t="str">
        <f>IF($A236="","",N(Items!F235))</f>
        <v/>
      </c>
      <c r="L236" s="22" t="str">
        <f t="shared" si="10"/>
        <v/>
      </c>
      <c r="M236" s="13"/>
      <c r="N236" s="16" t="str">
        <f t="shared" si="11"/>
        <v/>
      </c>
      <c r="O236" s="17" t="str">
        <f>IF(N236="","",ROUND(N236*N(Items!G235),2))</f>
        <v/>
      </c>
    </row>
    <row r="237" spans="1:15" x14ac:dyDescent="0.3">
      <c r="A237" s="20" t="str">
        <f>IF(Items!A236="","",Items!A236)</f>
        <v/>
      </c>
      <c r="B237" s="20" t="str">
        <f>IF($A237="","",Items!C236&amp;"")</f>
        <v/>
      </c>
      <c r="C237" s="16" t="str">
        <f>IF($A237="","",N(Items!E236))</f>
        <v/>
      </c>
      <c r="D237" s="16" t="str">
        <f>IF($A237="","",SUMIFS(Entries!$D:$D,Entries!$B:$B,$A237,Entries!$C:$C,"Purchase"))</f>
        <v/>
      </c>
      <c r="E237" s="16" t="str">
        <f>IF($A237="","",SUMIFS(Entries!$D:$D,Entries!$B:$B,$A237,Entries!$C:$C,"Return to supplier"))</f>
        <v/>
      </c>
      <c r="F237" s="16" t="str">
        <f>IF($A237="","",SUMIFS(Entries!$D:$D,Entries!$B:$B,$A237,Entries!$C:$C,"Issue to kitchen"))</f>
        <v/>
      </c>
      <c r="G237" s="16" t="str">
        <f>IF($A237="","",SUMIFS(Entries!$D:$D,Entries!$B:$B,$A237,Entries!$C:$C,"Wastage"))</f>
        <v/>
      </c>
      <c r="H237" s="16" t="str">
        <f>IF($A237="","",SUMIFS(Entries!$D:$D,Entries!$B:$B,$A237,Entries!$C:$C,"Staff meal"))</f>
        <v/>
      </c>
      <c r="I237" s="21" t="str">
        <f t="shared" si="9"/>
        <v/>
      </c>
      <c r="J237" s="17" t="str">
        <f>IF($A237="","",ROUND(I237*N(Items!G236),2))</f>
        <v/>
      </c>
      <c r="K237" s="16" t="str">
        <f>IF($A237="","",N(Items!F236))</f>
        <v/>
      </c>
      <c r="L237" s="22" t="str">
        <f t="shared" si="10"/>
        <v/>
      </c>
      <c r="M237" s="13"/>
      <c r="N237" s="16" t="str">
        <f t="shared" si="11"/>
        <v/>
      </c>
      <c r="O237" s="17" t="str">
        <f>IF(N237="","",ROUND(N237*N(Items!G236),2))</f>
        <v/>
      </c>
    </row>
    <row r="238" spans="1:15" x14ac:dyDescent="0.3">
      <c r="A238" s="20" t="str">
        <f>IF(Items!A237="","",Items!A237)</f>
        <v/>
      </c>
      <c r="B238" s="20" t="str">
        <f>IF($A238="","",Items!C237&amp;"")</f>
        <v/>
      </c>
      <c r="C238" s="16" t="str">
        <f>IF($A238="","",N(Items!E237))</f>
        <v/>
      </c>
      <c r="D238" s="16" t="str">
        <f>IF($A238="","",SUMIFS(Entries!$D:$D,Entries!$B:$B,$A238,Entries!$C:$C,"Purchase"))</f>
        <v/>
      </c>
      <c r="E238" s="16" t="str">
        <f>IF($A238="","",SUMIFS(Entries!$D:$D,Entries!$B:$B,$A238,Entries!$C:$C,"Return to supplier"))</f>
        <v/>
      </c>
      <c r="F238" s="16" t="str">
        <f>IF($A238="","",SUMIFS(Entries!$D:$D,Entries!$B:$B,$A238,Entries!$C:$C,"Issue to kitchen"))</f>
        <v/>
      </c>
      <c r="G238" s="16" t="str">
        <f>IF($A238="","",SUMIFS(Entries!$D:$D,Entries!$B:$B,$A238,Entries!$C:$C,"Wastage"))</f>
        <v/>
      </c>
      <c r="H238" s="16" t="str">
        <f>IF($A238="","",SUMIFS(Entries!$D:$D,Entries!$B:$B,$A238,Entries!$C:$C,"Staff meal"))</f>
        <v/>
      </c>
      <c r="I238" s="21" t="str">
        <f t="shared" si="9"/>
        <v/>
      </c>
      <c r="J238" s="17" t="str">
        <f>IF($A238="","",ROUND(I238*N(Items!G237),2))</f>
        <v/>
      </c>
      <c r="K238" s="16" t="str">
        <f>IF($A238="","",N(Items!F237))</f>
        <v/>
      </c>
      <c r="L238" s="22" t="str">
        <f t="shared" si="10"/>
        <v/>
      </c>
      <c r="M238" s="13"/>
      <c r="N238" s="16" t="str">
        <f t="shared" si="11"/>
        <v/>
      </c>
      <c r="O238" s="17" t="str">
        <f>IF(N238="","",ROUND(N238*N(Items!G237),2))</f>
        <v/>
      </c>
    </row>
    <row r="239" spans="1:15" x14ac:dyDescent="0.3">
      <c r="A239" s="20" t="str">
        <f>IF(Items!A238="","",Items!A238)</f>
        <v/>
      </c>
      <c r="B239" s="20" t="str">
        <f>IF($A239="","",Items!C238&amp;"")</f>
        <v/>
      </c>
      <c r="C239" s="16" t="str">
        <f>IF($A239="","",N(Items!E238))</f>
        <v/>
      </c>
      <c r="D239" s="16" t="str">
        <f>IF($A239="","",SUMIFS(Entries!$D:$D,Entries!$B:$B,$A239,Entries!$C:$C,"Purchase"))</f>
        <v/>
      </c>
      <c r="E239" s="16" t="str">
        <f>IF($A239="","",SUMIFS(Entries!$D:$D,Entries!$B:$B,$A239,Entries!$C:$C,"Return to supplier"))</f>
        <v/>
      </c>
      <c r="F239" s="16" t="str">
        <f>IF($A239="","",SUMIFS(Entries!$D:$D,Entries!$B:$B,$A239,Entries!$C:$C,"Issue to kitchen"))</f>
        <v/>
      </c>
      <c r="G239" s="16" t="str">
        <f>IF($A239="","",SUMIFS(Entries!$D:$D,Entries!$B:$B,$A239,Entries!$C:$C,"Wastage"))</f>
        <v/>
      </c>
      <c r="H239" s="16" t="str">
        <f>IF($A239="","",SUMIFS(Entries!$D:$D,Entries!$B:$B,$A239,Entries!$C:$C,"Staff meal"))</f>
        <v/>
      </c>
      <c r="I239" s="21" t="str">
        <f t="shared" si="9"/>
        <v/>
      </c>
      <c r="J239" s="17" t="str">
        <f>IF($A239="","",ROUND(I239*N(Items!G238),2))</f>
        <v/>
      </c>
      <c r="K239" s="16" t="str">
        <f>IF($A239="","",N(Items!F238))</f>
        <v/>
      </c>
      <c r="L239" s="22" t="str">
        <f t="shared" si="10"/>
        <v/>
      </c>
      <c r="M239" s="13"/>
      <c r="N239" s="16" t="str">
        <f t="shared" si="11"/>
        <v/>
      </c>
      <c r="O239" s="17" t="str">
        <f>IF(N239="","",ROUND(N239*N(Items!G238),2))</f>
        <v/>
      </c>
    </row>
    <row r="240" spans="1:15" x14ac:dyDescent="0.3">
      <c r="A240" s="20" t="str">
        <f>IF(Items!A239="","",Items!A239)</f>
        <v/>
      </c>
      <c r="B240" s="20" t="str">
        <f>IF($A240="","",Items!C239&amp;"")</f>
        <v/>
      </c>
      <c r="C240" s="16" t="str">
        <f>IF($A240="","",N(Items!E239))</f>
        <v/>
      </c>
      <c r="D240" s="16" t="str">
        <f>IF($A240="","",SUMIFS(Entries!$D:$D,Entries!$B:$B,$A240,Entries!$C:$C,"Purchase"))</f>
        <v/>
      </c>
      <c r="E240" s="16" t="str">
        <f>IF($A240="","",SUMIFS(Entries!$D:$D,Entries!$B:$B,$A240,Entries!$C:$C,"Return to supplier"))</f>
        <v/>
      </c>
      <c r="F240" s="16" t="str">
        <f>IF($A240="","",SUMIFS(Entries!$D:$D,Entries!$B:$B,$A240,Entries!$C:$C,"Issue to kitchen"))</f>
        <v/>
      </c>
      <c r="G240" s="16" t="str">
        <f>IF($A240="","",SUMIFS(Entries!$D:$D,Entries!$B:$B,$A240,Entries!$C:$C,"Wastage"))</f>
        <v/>
      </c>
      <c r="H240" s="16" t="str">
        <f>IF($A240="","",SUMIFS(Entries!$D:$D,Entries!$B:$B,$A240,Entries!$C:$C,"Staff meal"))</f>
        <v/>
      </c>
      <c r="I240" s="21" t="str">
        <f t="shared" si="9"/>
        <v/>
      </c>
      <c r="J240" s="17" t="str">
        <f>IF($A240="","",ROUND(I240*N(Items!G239),2))</f>
        <v/>
      </c>
      <c r="K240" s="16" t="str">
        <f>IF($A240="","",N(Items!F239))</f>
        <v/>
      </c>
      <c r="L240" s="22" t="str">
        <f t="shared" si="10"/>
        <v/>
      </c>
      <c r="M240" s="13"/>
      <c r="N240" s="16" t="str">
        <f t="shared" si="11"/>
        <v/>
      </c>
      <c r="O240" s="17" t="str">
        <f>IF(N240="","",ROUND(N240*N(Items!G239),2))</f>
        <v/>
      </c>
    </row>
    <row r="241" spans="1:15" x14ac:dyDescent="0.3">
      <c r="A241" s="20" t="str">
        <f>IF(Items!A240="","",Items!A240)</f>
        <v/>
      </c>
      <c r="B241" s="20" t="str">
        <f>IF($A241="","",Items!C240&amp;"")</f>
        <v/>
      </c>
      <c r="C241" s="16" t="str">
        <f>IF($A241="","",N(Items!E240))</f>
        <v/>
      </c>
      <c r="D241" s="16" t="str">
        <f>IF($A241="","",SUMIFS(Entries!$D:$D,Entries!$B:$B,$A241,Entries!$C:$C,"Purchase"))</f>
        <v/>
      </c>
      <c r="E241" s="16" t="str">
        <f>IF($A241="","",SUMIFS(Entries!$D:$D,Entries!$B:$B,$A241,Entries!$C:$C,"Return to supplier"))</f>
        <v/>
      </c>
      <c r="F241" s="16" t="str">
        <f>IF($A241="","",SUMIFS(Entries!$D:$D,Entries!$B:$B,$A241,Entries!$C:$C,"Issue to kitchen"))</f>
        <v/>
      </c>
      <c r="G241" s="16" t="str">
        <f>IF($A241="","",SUMIFS(Entries!$D:$D,Entries!$B:$B,$A241,Entries!$C:$C,"Wastage"))</f>
        <v/>
      </c>
      <c r="H241" s="16" t="str">
        <f>IF($A241="","",SUMIFS(Entries!$D:$D,Entries!$B:$B,$A241,Entries!$C:$C,"Staff meal"))</f>
        <v/>
      </c>
      <c r="I241" s="21" t="str">
        <f t="shared" si="9"/>
        <v/>
      </c>
      <c r="J241" s="17" t="str">
        <f>IF($A241="","",ROUND(I241*N(Items!G240),2))</f>
        <v/>
      </c>
      <c r="K241" s="16" t="str">
        <f>IF($A241="","",N(Items!F240))</f>
        <v/>
      </c>
      <c r="L241" s="22" t="str">
        <f t="shared" si="10"/>
        <v/>
      </c>
      <c r="M241" s="13"/>
      <c r="N241" s="16" t="str">
        <f t="shared" si="11"/>
        <v/>
      </c>
      <c r="O241" s="17" t="str">
        <f>IF(N241="","",ROUND(N241*N(Items!G240),2))</f>
        <v/>
      </c>
    </row>
    <row r="242" spans="1:15" x14ac:dyDescent="0.3">
      <c r="A242" s="20" t="str">
        <f>IF(Items!A241="","",Items!A241)</f>
        <v/>
      </c>
      <c r="B242" s="20" t="str">
        <f>IF($A242="","",Items!C241&amp;"")</f>
        <v/>
      </c>
      <c r="C242" s="16" t="str">
        <f>IF($A242="","",N(Items!E241))</f>
        <v/>
      </c>
      <c r="D242" s="16" t="str">
        <f>IF($A242="","",SUMIFS(Entries!$D:$D,Entries!$B:$B,$A242,Entries!$C:$C,"Purchase"))</f>
        <v/>
      </c>
      <c r="E242" s="16" t="str">
        <f>IF($A242="","",SUMIFS(Entries!$D:$D,Entries!$B:$B,$A242,Entries!$C:$C,"Return to supplier"))</f>
        <v/>
      </c>
      <c r="F242" s="16" t="str">
        <f>IF($A242="","",SUMIFS(Entries!$D:$D,Entries!$B:$B,$A242,Entries!$C:$C,"Issue to kitchen"))</f>
        <v/>
      </c>
      <c r="G242" s="16" t="str">
        <f>IF($A242="","",SUMIFS(Entries!$D:$D,Entries!$B:$B,$A242,Entries!$C:$C,"Wastage"))</f>
        <v/>
      </c>
      <c r="H242" s="16" t="str">
        <f>IF($A242="","",SUMIFS(Entries!$D:$D,Entries!$B:$B,$A242,Entries!$C:$C,"Staff meal"))</f>
        <v/>
      </c>
      <c r="I242" s="21" t="str">
        <f t="shared" si="9"/>
        <v/>
      </c>
      <c r="J242" s="17" t="str">
        <f>IF($A242="","",ROUND(I242*N(Items!G241),2))</f>
        <v/>
      </c>
      <c r="K242" s="16" t="str">
        <f>IF($A242="","",N(Items!F241))</f>
        <v/>
      </c>
      <c r="L242" s="22" t="str">
        <f t="shared" si="10"/>
        <v/>
      </c>
      <c r="M242" s="13"/>
      <c r="N242" s="16" t="str">
        <f t="shared" si="11"/>
        <v/>
      </c>
      <c r="O242" s="17" t="str">
        <f>IF(N242="","",ROUND(N242*N(Items!G241),2))</f>
        <v/>
      </c>
    </row>
    <row r="243" spans="1:15" x14ac:dyDescent="0.3">
      <c r="A243" s="20" t="str">
        <f>IF(Items!A242="","",Items!A242)</f>
        <v/>
      </c>
      <c r="B243" s="20" t="str">
        <f>IF($A243="","",Items!C242&amp;"")</f>
        <v/>
      </c>
      <c r="C243" s="16" t="str">
        <f>IF($A243="","",N(Items!E242))</f>
        <v/>
      </c>
      <c r="D243" s="16" t="str">
        <f>IF($A243="","",SUMIFS(Entries!$D:$D,Entries!$B:$B,$A243,Entries!$C:$C,"Purchase"))</f>
        <v/>
      </c>
      <c r="E243" s="16" t="str">
        <f>IF($A243="","",SUMIFS(Entries!$D:$D,Entries!$B:$B,$A243,Entries!$C:$C,"Return to supplier"))</f>
        <v/>
      </c>
      <c r="F243" s="16" t="str">
        <f>IF($A243="","",SUMIFS(Entries!$D:$D,Entries!$B:$B,$A243,Entries!$C:$C,"Issue to kitchen"))</f>
        <v/>
      </c>
      <c r="G243" s="16" t="str">
        <f>IF($A243="","",SUMIFS(Entries!$D:$D,Entries!$B:$B,$A243,Entries!$C:$C,"Wastage"))</f>
        <v/>
      </c>
      <c r="H243" s="16" t="str">
        <f>IF($A243="","",SUMIFS(Entries!$D:$D,Entries!$B:$B,$A243,Entries!$C:$C,"Staff meal"))</f>
        <v/>
      </c>
      <c r="I243" s="21" t="str">
        <f t="shared" si="9"/>
        <v/>
      </c>
      <c r="J243" s="17" t="str">
        <f>IF($A243="","",ROUND(I243*N(Items!G242),2))</f>
        <v/>
      </c>
      <c r="K243" s="16" t="str">
        <f>IF($A243="","",N(Items!F242))</f>
        <v/>
      </c>
      <c r="L243" s="22" t="str">
        <f t="shared" si="10"/>
        <v/>
      </c>
      <c r="M243" s="13"/>
      <c r="N243" s="16" t="str">
        <f t="shared" si="11"/>
        <v/>
      </c>
      <c r="O243" s="17" t="str">
        <f>IF(N243="","",ROUND(N243*N(Items!G242),2))</f>
        <v/>
      </c>
    </row>
    <row r="244" spans="1:15" x14ac:dyDescent="0.3">
      <c r="A244" s="20" t="str">
        <f>IF(Items!A243="","",Items!A243)</f>
        <v/>
      </c>
      <c r="B244" s="20" t="str">
        <f>IF($A244="","",Items!C243&amp;"")</f>
        <v/>
      </c>
      <c r="C244" s="16" t="str">
        <f>IF($A244="","",N(Items!E243))</f>
        <v/>
      </c>
      <c r="D244" s="16" t="str">
        <f>IF($A244="","",SUMIFS(Entries!$D:$D,Entries!$B:$B,$A244,Entries!$C:$C,"Purchase"))</f>
        <v/>
      </c>
      <c r="E244" s="16" t="str">
        <f>IF($A244="","",SUMIFS(Entries!$D:$D,Entries!$B:$B,$A244,Entries!$C:$C,"Return to supplier"))</f>
        <v/>
      </c>
      <c r="F244" s="16" t="str">
        <f>IF($A244="","",SUMIFS(Entries!$D:$D,Entries!$B:$B,$A244,Entries!$C:$C,"Issue to kitchen"))</f>
        <v/>
      </c>
      <c r="G244" s="16" t="str">
        <f>IF($A244="","",SUMIFS(Entries!$D:$D,Entries!$B:$B,$A244,Entries!$C:$C,"Wastage"))</f>
        <v/>
      </c>
      <c r="H244" s="16" t="str">
        <f>IF($A244="","",SUMIFS(Entries!$D:$D,Entries!$B:$B,$A244,Entries!$C:$C,"Staff meal"))</f>
        <v/>
      </c>
      <c r="I244" s="21" t="str">
        <f t="shared" si="9"/>
        <v/>
      </c>
      <c r="J244" s="17" t="str">
        <f>IF($A244="","",ROUND(I244*N(Items!G243),2))</f>
        <v/>
      </c>
      <c r="K244" s="16" t="str">
        <f>IF($A244="","",N(Items!F243))</f>
        <v/>
      </c>
      <c r="L244" s="22" t="str">
        <f t="shared" si="10"/>
        <v/>
      </c>
      <c r="M244" s="13"/>
      <c r="N244" s="16" t="str">
        <f t="shared" si="11"/>
        <v/>
      </c>
      <c r="O244" s="17" t="str">
        <f>IF(N244="","",ROUND(N244*N(Items!G243),2))</f>
        <v/>
      </c>
    </row>
    <row r="245" spans="1:15" x14ac:dyDescent="0.3">
      <c r="A245" s="20" t="str">
        <f>IF(Items!A244="","",Items!A244)</f>
        <v/>
      </c>
      <c r="B245" s="20" t="str">
        <f>IF($A245="","",Items!C244&amp;"")</f>
        <v/>
      </c>
      <c r="C245" s="16" t="str">
        <f>IF($A245="","",N(Items!E244))</f>
        <v/>
      </c>
      <c r="D245" s="16" t="str">
        <f>IF($A245="","",SUMIFS(Entries!$D:$D,Entries!$B:$B,$A245,Entries!$C:$C,"Purchase"))</f>
        <v/>
      </c>
      <c r="E245" s="16" t="str">
        <f>IF($A245="","",SUMIFS(Entries!$D:$D,Entries!$B:$B,$A245,Entries!$C:$C,"Return to supplier"))</f>
        <v/>
      </c>
      <c r="F245" s="16" t="str">
        <f>IF($A245="","",SUMIFS(Entries!$D:$D,Entries!$B:$B,$A245,Entries!$C:$C,"Issue to kitchen"))</f>
        <v/>
      </c>
      <c r="G245" s="16" t="str">
        <f>IF($A245="","",SUMIFS(Entries!$D:$D,Entries!$B:$B,$A245,Entries!$C:$C,"Wastage"))</f>
        <v/>
      </c>
      <c r="H245" s="16" t="str">
        <f>IF($A245="","",SUMIFS(Entries!$D:$D,Entries!$B:$B,$A245,Entries!$C:$C,"Staff meal"))</f>
        <v/>
      </c>
      <c r="I245" s="21" t="str">
        <f t="shared" si="9"/>
        <v/>
      </c>
      <c r="J245" s="17" t="str">
        <f>IF($A245="","",ROUND(I245*N(Items!G244),2))</f>
        <v/>
      </c>
      <c r="K245" s="16" t="str">
        <f>IF($A245="","",N(Items!F244))</f>
        <v/>
      </c>
      <c r="L245" s="22" t="str">
        <f t="shared" si="10"/>
        <v/>
      </c>
      <c r="M245" s="13"/>
      <c r="N245" s="16" t="str">
        <f t="shared" si="11"/>
        <v/>
      </c>
      <c r="O245" s="17" t="str">
        <f>IF(N245="","",ROUND(N245*N(Items!G244),2))</f>
        <v/>
      </c>
    </row>
    <row r="246" spans="1:15" x14ac:dyDescent="0.3">
      <c r="A246" s="20" t="str">
        <f>IF(Items!A245="","",Items!A245)</f>
        <v/>
      </c>
      <c r="B246" s="20" t="str">
        <f>IF($A246="","",Items!C245&amp;"")</f>
        <v/>
      </c>
      <c r="C246" s="16" t="str">
        <f>IF($A246="","",N(Items!E245))</f>
        <v/>
      </c>
      <c r="D246" s="16" t="str">
        <f>IF($A246="","",SUMIFS(Entries!$D:$D,Entries!$B:$B,$A246,Entries!$C:$C,"Purchase"))</f>
        <v/>
      </c>
      <c r="E246" s="16" t="str">
        <f>IF($A246="","",SUMIFS(Entries!$D:$D,Entries!$B:$B,$A246,Entries!$C:$C,"Return to supplier"))</f>
        <v/>
      </c>
      <c r="F246" s="16" t="str">
        <f>IF($A246="","",SUMIFS(Entries!$D:$D,Entries!$B:$B,$A246,Entries!$C:$C,"Issue to kitchen"))</f>
        <v/>
      </c>
      <c r="G246" s="16" t="str">
        <f>IF($A246="","",SUMIFS(Entries!$D:$D,Entries!$B:$B,$A246,Entries!$C:$C,"Wastage"))</f>
        <v/>
      </c>
      <c r="H246" s="16" t="str">
        <f>IF($A246="","",SUMIFS(Entries!$D:$D,Entries!$B:$B,$A246,Entries!$C:$C,"Staff meal"))</f>
        <v/>
      </c>
      <c r="I246" s="21" t="str">
        <f t="shared" si="9"/>
        <v/>
      </c>
      <c r="J246" s="17" t="str">
        <f>IF($A246="","",ROUND(I246*N(Items!G245),2))</f>
        <v/>
      </c>
      <c r="K246" s="16" t="str">
        <f>IF($A246="","",N(Items!F245))</f>
        <v/>
      </c>
      <c r="L246" s="22" t="str">
        <f t="shared" si="10"/>
        <v/>
      </c>
      <c r="M246" s="13"/>
      <c r="N246" s="16" t="str">
        <f t="shared" si="11"/>
        <v/>
      </c>
      <c r="O246" s="17" t="str">
        <f>IF(N246="","",ROUND(N246*N(Items!G245),2))</f>
        <v/>
      </c>
    </row>
    <row r="247" spans="1:15" x14ac:dyDescent="0.3">
      <c r="A247" s="20" t="str">
        <f>IF(Items!A246="","",Items!A246)</f>
        <v/>
      </c>
      <c r="B247" s="20" t="str">
        <f>IF($A247="","",Items!C246&amp;"")</f>
        <v/>
      </c>
      <c r="C247" s="16" t="str">
        <f>IF($A247="","",N(Items!E246))</f>
        <v/>
      </c>
      <c r="D247" s="16" t="str">
        <f>IF($A247="","",SUMIFS(Entries!$D:$D,Entries!$B:$B,$A247,Entries!$C:$C,"Purchase"))</f>
        <v/>
      </c>
      <c r="E247" s="16" t="str">
        <f>IF($A247="","",SUMIFS(Entries!$D:$D,Entries!$B:$B,$A247,Entries!$C:$C,"Return to supplier"))</f>
        <v/>
      </c>
      <c r="F247" s="16" t="str">
        <f>IF($A247="","",SUMIFS(Entries!$D:$D,Entries!$B:$B,$A247,Entries!$C:$C,"Issue to kitchen"))</f>
        <v/>
      </c>
      <c r="G247" s="16" t="str">
        <f>IF($A247="","",SUMIFS(Entries!$D:$D,Entries!$B:$B,$A247,Entries!$C:$C,"Wastage"))</f>
        <v/>
      </c>
      <c r="H247" s="16" t="str">
        <f>IF($A247="","",SUMIFS(Entries!$D:$D,Entries!$B:$B,$A247,Entries!$C:$C,"Staff meal"))</f>
        <v/>
      </c>
      <c r="I247" s="21" t="str">
        <f t="shared" si="9"/>
        <v/>
      </c>
      <c r="J247" s="17" t="str">
        <f>IF($A247="","",ROUND(I247*N(Items!G246),2))</f>
        <v/>
      </c>
      <c r="K247" s="16" t="str">
        <f>IF($A247="","",N(Items!F246))</f>
        <v/>
      </c>
      <c r="L247" s="22" t="str">
        <f t="shared" si="10"/>
        <v/>
      </c>
      <c r="M247" s="13"/>
      <c r="N247" s="16" t="str">
        <f t="shared" si="11"/>
        <v/>
      </c>
      <c r="O247" s="17" t="str">
        <f>IF(N247="","",ROUND(N247*N(Items!G246),2))</f>
        <v/>
      </c>
    </row>
    <row r="248" spans="1:15" x14ac:dyDescent="0.3">
      <c r="A248" s="20" t="str">
        <f>IF(Items!A247="","",Items!A247)</f>
        <v/>
      </c>
      <c r="B248" s="20" t="str">
        <f>IF($A248="","",Items!C247&amp;"")</f>
        <v/>
      </c>
      <c r="C248" s="16" t="str">
        <f>IF($A248="","",N(Items!E247))</f>
        <v/>
      </c>
      <c r="D248" s="16" t="str">
        <f>IF($A248="","",SUMIFS(Entries!$D:$D,Entries!$B:$B,$A248,Entries!$C:$C,"Purchase"))</f>
        <v/>
      </c>
      <c r="E248" s="16" t="str">
        <f>IF($A248="","",SUMIFS(Entries!$D:$D,Entries!$B:$B,$A248,Entries!$C:$C,"Return to supplier"))</f>
        <v/>
      </c>
      <c r="F248" s="16" t="str">
        <f>IF($A248="","",SUMIFS(Entries!$D:$D,Entries!$B:$B,$A248,Entries!$C:$C,"Issue to kitchen"))</f>
        <v/>
      </c>
      <c r="G248" s="16" t="str">
        <f>IF($A248="","",SUMIFS(Entries!$D:$D,Entries!$B:$B,$A248,Entries!$C:$C,"Wastage"))</f>
        <v/>
      </c>
      <c r="H248" s="16" t="str">
        <f>IF($A248="","",SUMIFS(Entries!$D:$D,Entries!$B:$B,$A248,Entries!$C:$C,"Staff meal"))</f>
        <v/>
      </c>
      <c r="I248" s="21" t="str">
        <f t="shared" si="9"/>
        <v/>
      </c>
      <c r="J248" s="17" t="str">
        <f>IF($A248="","",ROUND(I248*N(Items!G247),2))</f>
        <v/>
      </c>
      <c r="K248" s="16" t="str">
        <f>IF($A248="","",N(Items!F247))</f>
        <v/>
      </c>
      <c r="L248" s="22" t="str">
        <f t="shared" si="10"/>
        <v/>
      </c>
      <c r="M248" s="13"/>
      <c r="N248" s="16" t="str">
        <f t="shared" si="11"/>
        <v/>
      </c>
      <c r="O248" s="17" t="str">
        <f>IF(N248="","",ROUND(N248*N(Items!G247),2))</f>
        <v/>
      </c>
    </row>
    <row r="249" spans="1:15" x14ac:dyDescent="0.3">
      <c r="A249" s="20" t="str">
        <f>IF(Items!A248="","",Items!A248)</f>
        <v/>
      </c>
      <c r="B249" s="20" t="str">
        <f>IF($A249="","",Items!C248&amp;"")</f>
        <v/>
      </c>
      <c r="C249" s="16" t="str">
        <f>IF($A249="","",N(Items!E248))</f>
        <v/>
      </c>
      <c r="D249" s="16" t="str">
        <f>IF($A249="","",SUMIFS(Entries!$D:$D,Entries!$B:$B,$A249,Entries!$C:$C,"Purchase"))</f>
        <v/>
      </c>
      <c r="E249" s="16" t="str">
        <f>IF($A249="","",SUMIFS(Entries!$D:$D,Entries!$B:$B,$A249,Entries!$C:$C,"Return to supplier"))</f>
        <v/>
      </c>
      <c r="F249" s="16" t="str">
        <f>IF($A249="","",SUMIFS(Entries!$D:$D,Entries!$B:$B,$A249,Entries!$C:$C,"Issue to kitchen"))</f>
        <v/>
      </c>
      <c r="G249" s="16" t="str">
        <f>IF($A249="","",SUMIFS(Entries!$D:$D,Entries!$B:$B,$A249,Entries!$C:$C,"Wastage"))</f>
        <v/>
      </c>
      <c r="H249" s="16" t="str">
        <f>IF($A249="","",SUMIFS(Entries!$D:$D,Entries!$B:$B,$A249,Entries!$C:$C,"Staff meal"))</f>
        <v/>
      </c>
      <c r="I249" s="21" t="str">
        <f t="shared" si="9"/>
        <v/>
      </c>
      <c r="J249" s="17" t="str">
        <f>IF($A249="","",ROUND(I249*N(Items!G248),2))</f>
        <v/>
      </c>
      <c r="K249" s="16" t="str">
        <f>IF($A249="","",N(Items!F248))</f>
        <v/>
      </c>
      <c r="L249" s="22" t="str">
        <f t="shared" si="10"/>
        <v/>
      </c>
      <c r="M249" s="13"/>
      <c r="N249" s="16" t="str">
        <f t="shared" si="11"/>
        <v/>
      </c>
      <c r="O249" s="17" t="str">
        <f>IF(N249="","",ROUND(N249*N(Items!G248),2))</f>
        <v/>
      </c>
    </row>
    <row r="250" spans="1:15" x14ac:dyDescent="0.3">
      <c r="A250" s="20" t="str">
        <f>IF(Items!A249="","",Items!A249)</f>
        <v/>
      </c>
      <c r="B250" s="20" t="str">
        <f>IF($A250="","",Items!C249&amp;"")</f>
        <v/>
      </c>
      <c r="C250" s="16" t="str">
        <f>IF($A250="","",N(Items!E249))</f>
        <v/>
      </c>
      <c r="D250" s="16" t="str">
        <f>IF($A250="","",SUMIFS(Entries!$D:$D,Entries!$B:$B,$A250,Entries!$C:$C,"Purchase"))</f>
        <v/>
      </c>
      <c r="E250" s="16" t="str">
        <f>IF($A250="","",SUMIFS(Entries!$D:$D,Entries!$B:$B,$A250,Entries!$C:$C,"Return to supplier"))</f>
        <v/>
      </c>
      <c r="F250" s="16" t="str">
        <f>IF($A250="","",SUMIFS(Entries!$D:$D,Entries!$B:$B,$A250,Entries!$C:$C,"Issue to kitchen"))</f>
        <v/>
      </c>
      <c r="G250" s="16" t="str">
        <f>IF($A250="","",SUMIFS(Entries!$D:$D,Entries!$B:$B,$A250,Entries!$C:$C,"Wastage"))</f>
        <v/>
      </c>
      <c r="H250" s="16" t="str">
        <f>IF($A250="","",SUMIFS(Entries!$D:$D,Entries!$B:$B,$A250,Entries!$C:$C,"Staff meal"))</f>
        <v/>
      </c>
      <c r="I250" s="21" t="str">
        <f t="shared" si="9"/>
        <v/>
      </c>
      <c r="J250" s="17" t="str">
        <f>IF($A250="","",ROUND(I250*N(Items!G249),2))</f>
        <v/>
      </c>
      <c r="K250" s="16" t="str">
        <f>IF($A250="","",N(Items!F249))</f>
        <v/>
      </c>
      <c r="L250" s="22" t="str">
        <f t="shared" si="10"/>
        <v/>
      </c>
      <c r="M250" s="13"/>
      <c r="N250" s="16" t="str">
        <f t="shared" si="11"/>
        <v/>
      </c>
      <c r="O250" s="17" t="str">
        <f>IF(N250="","",ROUND(N250*N(Items!G249),2))</f>
        <v/>
      </c>
    </row>
    <row r="251" spans="1:15" x14ac:dyDescent="0.3">
      <c r="A251" s="20" t="str">
        <f>IF(Items!A250="","",Items!A250)</f>
        <v/>
      </c>
      <c r="B251" s="20" t="str">
        <f>IF($A251="","",Items!C250&amp;"")</f>
        <v/>
      </c>
      <c r="C251" s="16" t="str">
        <f>IF($A251="","",N(Items!E250))</f>
        <v/>
      </c>
      <c r="D251" s="16" t="str">
        <f>IF($A251="","",SUMIFS(Entries!$D:$D,Entries!$B:$B,$A251,Entries!$C:$C,"Purchase"))</f>
        <v/>
      </c>
      <c r="E251" s="16" t="str">
        <f>IF($A251="","",SUMIFS(Entries!$D:$D,Entries!$B:$B,$A251,Entries!$C:$C,"Return to supplier"))</f>
        <v/>
      </c>
      <c r="F251" s="16" t="str">
        <f>IF($A251="","",SUMIFS(Entries!$D:$D,Entries!$B:$B,$A251,Entries!$C:$C,"Issue to kitchen"))</f>
        <v/>
      </c>
      <c r="G251" s="16" t="str">
        <f>IF($A251="","",SUMIFS(Entries!$D:$D,Entries!$B:$B,$A251,Entries!$C:$C,"Wastage"))</f>
        <v/>
      </c>
      <c r="H251" s="16" t="str">
        <f>IF($A251="","",SUMIFS(Entries!$D:$D,Entries!$B:$B,$A251,Entries!$C:$C,"Staff meal"))</f>
        <v/>
      </c>
      <c r="I251" s="21" t="str">
        <f t="shared" si="9"/>
        <v/>
      </c>
      <c r="J251" s="17" t="str">
        <f>IF($A251="","",ROUND(I251*N(Items!G250),2))</f>
        <v/>
      </c>
      <c r="K251" s="16" t="str">
        <f>IF($A251="","",N(Items!F250))</f>
        <v/>
      </c>
      <c r="L251" s="22" t="str">
        <f t="shared" si="10"/>
        <v/>
      </c>
      <c r="M251" s="13"/>
      <c r="N251" s="16" t="str">
        <f t="shared" si="11"/>
        <v/>
      </c>
      <c r="O251" s="17" t="str">
        <f>IF(N251="","",ROUND(N251*N(Items!G250),2))</f>
        <v/>
      </c>
    </row>
    <row r="252" spans="1:15" x14ac:dyDescent="0.3">
      <c r="A252" s="20" t="str">
        <f>IF(Items!A251="","",Items!A251)</f>
        <v/>
      </c>
      <c r="B252" s="20" t="str">
        <f>IF($A252="","",Items!C251&amp;"")</f>
        <v/>
      </c>
      <c r="C252" s="16" t="str">
        <f>IF($A252="","",N(Items!E251))</f>
        <v/>
      </c>
      <c r="D252" s="16" t="str">
        <f>IF($A252="","",SUMIFS(Entries!$D:$D,Entries!$B:$B,$A252,Entries!$C:$C,"Purchase"))</f>
        <v/>
      </c>
      <c r="E252" s="16" t="str">
        <f>IF($A252="","",SUMIFS(Entries!$D:$D,Entries!$B:$B,$A252,Entries!$C:$C,"Return to supplier"))</f>
        <v/>
      </c>
      <c r="F252" s="16" t="str">
        <f>IF($A252="","",SUMIFS(Entries!$D:$D,Entries!$B:$B,$A252,Entries!$C:$C,"Issue to kitchen"))</f>
        <v/>
      </c>
      <c r="G252" s="16" t="str">
        <f>IF($A252="","",SUMIFS(Entries!$D:$D,Entries!$B:$B,$A252,Entries!$C:$C,"Wastage"))</f>
        <v/>
      </c>
      <c r="H252" s="16" t="str">
        <f>IF($A252="","",SUMIFS(Entries!$D:$D,Entries!$B:$B,$A252,Entries!$C:$C,"Staff meal"))</f>
        <v/>
      </c>
      <c r="I252" s="21" t="str">
        <f t="shared" si="9"/>
        <v/>
      </c>
      <c r="J252" s="17" t="str">
        <f>IF($A252="","",ROUND(I252*N(Items!G251),2))</f>
        <v/>
      </c>
      <c r="K252" s="16" t="str">
        <f>IF($A252="","",N(Items!F251))</f>
        <v/>
      </c>
      <c r="L252" s="22" t="str">
        <f t="shared" si="10"/>
        <v/>
      </c>
      <c r="M252" s="13"/>
      <c r="N252" s="16" t="str">
        <f t="shared" si="11"/>
        <v/>
      </c>
      <c r="O252" s="17" t="str">
        <f>IF(N252="","",ROUND(N252*N(Items!G251),2))</f>
        <v/>
      </c>
    </row>
    <row r="253" spans="1:15" x14ac:dyDescent="0.3">
      <c r="A253" s="20" t="str">
        <f>IF(Items!A252="","",Items!A252)</f>
        <v/>
      </c>
      <c r="B253" s="20" t="str">
        <f>IF($A253="","",Items!C252&amp;"")</f>
        <v/>
      </c>
      <c r="C253" s="16" t="str">
        <f>IF($A253="","",N(Items!E252))</f>
        <v/>
      </c>
      <c r="D253" s="16" t="str">
        <f>IF($A253="","",SUMIFS(Entries!$D:$D,Entries!$B:$B,$A253,Entries!$C:$C,"Purchase"))</f>
        <v/>
      </c>
      <c r="E253" s="16" t="str">
        <f>IF($A253="","",SUMIFS(Entries!$D:$D,Entries!$B:$B,$A253,Entries!$C:$C,"Return to supplier"))</f>
        <v/>
      </c>
      <c r="F253" s="16" t="str">
        <f>IF($A253="","",SUMIFS(Entries!$D:$D,Entries!$B:$B,$A253,Entries!$C:$C,"Issue to kitchen"))</f>
        <v/>
      </c>
      <c r="G253" s="16" t="str">
        <f>IF($A253="","",SUMIFS(Entries!$D:$D,Entries!$B:$B,$A253,Entries!$C:$C,"Wastage"))</f>
        <v/>
      </c>
      <c r="H253" s="16" t="str">
        <f>IF($A253="","",SUMIFS(Entries!$D:$D,Entries!$B:$B,$A253,Entries!$C:$C,"Staff meal"))</f>
        <v/>
      </c>
      <c r="I253" s="21" t="str">
        <f t="shared" si="9"/>
        <v/>
      </c>
      <c r="J253" s="17" t="str">
        <f>IF($A253="","",ROUND(I253*N(Items!G252),2))</f>
        <v/>
      </c>
      <c r="K253" s="16" t="str">
        <f>IF($A253="","",N(Items!F252))</f>
        <v/>
      </c>
      <c r="L253" s="22" t="str">
        <f t="shared" si="10"/>
        <v/>
      </c>
      <c r="M253" s="13"/>
      <c r="N253" s="16" t="str">
        <f t="shared" si="11"/>
        <v/>
      </c>
      <c r="O253" s="17" t="str">
        <f>IF(N253="","",ROUND(N253*N(Items!G252),2))</f>
        <v/>
      </c>
    </row>
    <row r="254" spans="1:15" x14ac:dyDescent="0.3">
      <c r="A254" s="20" t="str">
        <f>IF(Items!A253="","",Items!A253)</f>
        <v/>
      </c>
      <c r="B254" s="20" t="str">
        <f>IF($A254="","",Items!C253&amp;"")</f>
        <v/>
      </c>
      <c r="C254" s="16" t="str">
        <f>IF($A254="","",N(Items!E253))</f>
        <v/>
      </c>
      <c r="D254" s="16" t="str">
        <f>IF($A254="","",SUMIFS(Entries!$D:$D,Entries!$B:$B,$A254,Entries!$C:$C,"Purchase"))</f>
        <v/>
      </c>
      <c r="E254" s="16" t="str">
        <f>IF($A254="","",SUMIFS(Entries!$D:$D,Entries!$B:$B,$A254,Entries!$C:$C,"Return to supplier"))</f>
        <v/>
      </c>
      <c r="F254" s="16" t="str">
        <f>IF($A254="","",SUMIFS(Entries!$D:$D,Entries!$B:$B,$A254,Entries!$C:$C,"Issue to kitchen"))</f>
        <v/>
      </c>
      <c r="G254" s="16" t="str">
        <f>IF($A254="","",SUMIFS(Entries!$D:$D,Entries!$B:$B,$A254,Entries!$C:$C,"Wastage"))</f>
        <v/>
      </c>
      <c r="H254" s="16" t="str">
        <f>IF($A254="","",SUMIFS(Entries!$D:$D,Entries!$B:$B,$A254,Entries!$C:$C,"Staff meal"))</f>
        <v/>
      </c>
      <c r="I254" s="21" t="str">
        <f t="shared" si="9"/>
        <v/>
      </c>
      <c r="J254" s="17" t="str">
        <f>IF($A254="","",ROUND(I254*N(Items!G253),2))</f>
        <v/>
      </c>
      <c r="K254" s="16" t="str">
        <f>IF($A254="","",N(Items!F253))</f>
        <v/>
      </c>
      <c r="L254" s="22" t="str">
        <f t="shared" si="10"/>
        <v/>
      </c>
      <c r="M254" s="13"/>
      <c r="N254" s="16" t="str">
        <f t="shared" si="11"/>
        <v/>
      </c>
      <c r="O254" s="17" t="str">
        <f>IF(N254="","",ROUND(N254*N(Items!G253),2))</f>
        <v/>
      </c>
    </row>
    <row r="255" spans="1:15" x14ac:dyDescent="0.3">
      <c r="A255" s="20" t="str">
        <f>IF(Items!A254="","",Items!A254)</f>
        <v/>
      </c>
      <c r="B255" s="20" t="str">
        <f>IF($A255="","",Items!C254&amp;"")</f>
        <v/>
      </c>
      <c r="C255" s="16" t="str">
        <f>IF($A255="","",N(Items!E254))</f>
        <v/>
      </c>
      <c r="D255" s="16" t="str">
        <f>IF($A255="","",SUMIFS(Entries!$D:$D,Entries!$B:$B,$A255,Entries!$C:$C,"Purchase"))</f>
        <v/>
      </c>
      <c r="E255" s="16" t="str">
        <f>IF($A255="","",SUMIFS(Entries!$D:$D,Entries!$B:$B,$A255,Entries!$C:$C,"Return to supplier"))</f>
        <v/>
      </c>
      <c r="F255" s="16" t="str">
        <f>IF($A255="","",SUMIFS(Entries!$D:$D,Entries!$B:$B,$A255,Entries!$C:$C,"Issue to kitchen"))</f>
        <v/>
      </c>
      <c r="G255" s="16" t="str">
        <f>IF($A255="","",SUMIFS(Entries!$D:$D,Entries!$B:$B,$A255,Entries!$C:$C,"Wastage"))</f>
        <v/>
      </c>
      <c r="H255" s="16" t="str">
        <f>IF($A255="","",SUMIFS(Entries!$D:$D,Entries!$B:$B,$A255,Entries!$C:$C,"Staff meal"))</f>
        <v/>
      </c>
      <c r="I255" s="21" t="str">
        <f t="shared" si="9"/>
        <v/>
      </c>
      <c r="J255" s="17" t="str">
        <f>IF($A255="","",ROUND(I255*N(Items!G254),2))</f>
        <v/>
      </c>
      <c r="K255" s="16" t="str">
        <f>IF($A255="","",N(Items!F254))</f>
        <v/>
      </c>
      <c r="L255" s="22" t="str">
        <f t="shared" si="10"/>
        <v/>
      </c>
      <c r="M255" s="13"/>
      <c r="N255" s="16" t="str">
        <f t="shared" si="11"/>
        <v/>
      </c>
      <c r="O255" s="17" t="str">
        <f>IF(N255="","",ROUND(N255*N(Items!G254),2))</f>
        <v/>
      </c>
    </row>
    <row r="256" spans="1:15" x14ac:dyDescent="0.3">
      <c r="A256" s="20" t="str">
        <f>IF(Items!A255="","",Items!A255)</f>
        <v/>
      </c>
      <c r="B256" s="20" t="str">
        <f>IF($A256="","",Items!C255&amp;"")</f>
        <v/>
      </c>
      <c r="C256" s="16" t="str">
        <f>IF($A256="","",N(Items!E255))</f>
        <v/>
      </c>
      <c r="D256" s="16" t="str">
        <f>IF($A256="","",SUMIFS(Entries!$D:$D,Entries!$B:$B,$A256,Entries!$C:$C,"Purchase"))</f>
        <v/>
      </c>
      <c r="E256" s="16" t="str">
        <f>IF($A256="","",SUMIFS(Entries!$D:$D,Entries!$B:$B,$A256,Entries!$C:$C,"Return to supplier"))</f>
        <v/>
      </c>
      <c r="F256" s="16" t="str">
        <f>IF($A256="","",SUMIFS(Entries!$D:$D,Entries!$B:$B,$A256,Entries!$C:$C,"Issue to kitchen"))</f>
        <v/>
      </c>
      <c r="G256" s="16" t="str">
        <f>IF($A256="","",SUMIFS(Entries!$D:$D,Entries!$B:$B,$A256,Entries!$C:$C,"Wastage"))</f>
        <v/>
      </c>
      <c r="H256" s="16" t="str">
        <f>IF($A256="","",SUMIFS(Entries!$D:$D,Entries!$B:$B,$A256,Entries!$C:$C,"Staff meal"))</f>
        <v/>
      </c>
      <c r="I256" s="21" t="str">
        <f t="shared" si="9"/>
        <v/>
      </c>
      <c r="J256" s="17" t="str">
        <f>IF($A256="","",ROUND(I256*N(Items!G255),2))</f>
        <v/>
      </c>
      <c r="K256" s="16" t="str">
        <f>IF($A256="","",N(Items!F255))</f>
        <v/>
      </c>
      <c r="L256" s="22" t="str">
        <f t="shared" si="10"/>
        <v/>
      </c>
      <c r="M256" s="13"/>
      <c r="N256" s="16" t="str">
        <f t="shared" si="11"/>
        <v/>
      </c>
      <c r="O256" s="17" t="str">
        <f>IF(N256="","",ROUND(N256*N(Items!G255),2))</f>
        <v/>
      </c>
    </row>
    <row r="257" spans="1:15" x14ac:dyDescent="0.3">
      <c r="A257" s="20" t="str">
        <f>IF(Items!A256="","",Items!A256)</f>
        <v/>
      </c>
      <c r="B257" s="20" t="str">
        <f>IF($A257="","",Items!C256&amp;"")</f>
        <v/>
      </c>
      <c r="C257" s="16" t="str">
        <f>IF($A257="","",N(Items!E256))</f>
        <v/>
      </c>
      <c r="D257" s="16" t="str">
        <f>IF($A257="","",SUMIFS(Entries!$D:$D,Entries!$B:$B,$A257,Entries!$C:$C,"Purchase"))</f>
        <v/>
      </c>
      <c r="E257" s="16" t="str">
        <f>IF($A257="","",SUMIFS(Entries!$D:$D,Entries!$B:$B,$A257,Entries!$C:$C,"Return to supplier"))</f>
        <v/>
      </c>
      <c r="F257" s="16" t="str">
        <f>IF($A257="","",SUMIFS(Entries!$D:$D,Entries!$B:$B,$A257,Entries!$C:$C,"Issue to kitchen"))</f>
        <v/>
      </c>
      <c r="G257" s="16" t="str">
        <f>IF($A257="","",SUMIFS(Entries!$D:$D,Entries!$B:$B,$A257,Entries!$C:$C,"Wastage"))</f>
        <v/>
      </c>
      <c r="H257" s="16" t="str">
        <f>IF($A257="","",SUMIFS(Entries!$D:$D,Entries!$B:$B,$A257,Entries!$C:$C,"Staff meal"))</f>
        <v/>
      </c>
      <c r="I257" s="21" t="str">
        <f t="shared" si="9"/>
        <v/>
      </c>
      <c r="J257" s="17" t="str">
        <f>IF($A257="","",ROUND(I257*N(Items!G256),2))</f>
        <v/>
      </c>
      <c r="K257" s="16" t="str">
        <f>IF($A257="","",N(Items!F256))</f>
        <v/>
      </c>
      <c r="L257" s="22" t="str">
        <f t="shared" si="10"/>
        <v/>
      </c>
      <c r="M257" s="13"/>
      <c r="N257" s="16" t="str">
        <f t="shared" si="11"/>
        <v/>
      </c>
      <c r="O257" s="17" t="str">
        <f>IF(N257="","",ROUND(N257*N(Items!G256),2))</f>
        <v/>
      </c>
    </row>
    <row r="258" spans="1:15" x14ac:dyDescent="0.3">
      <c r="A258" s="20" t="str">
        <f>IF(Items!A257="","",Items!A257)</f>
        <v/>
      </c>
      <c r="B258" s="20" t="str">
        <f>IF($A258="","",Items!C257&amp;"")</f>
        <v/>
      </c>
      <c r="C258" s="16" t="str">
        <f>IF($A258="","",N(Items!E257))</f>
        <v/>
      </c>
      <c r="D258" s="16" t="str">
        <f>IF($A258="","",SUMIFS(Entries!$D:$D,Entries!$B:$B,$A258,Entries!$C:$C,"Purchase"))</f>
        <v/>
      </c>
      <c r="E258" s="16" t="str">
        <f>IF($A258="","",SUMIFS(Entries!$D:$D,Entries!$B:$B,$A258,Entries!$C:$C,"Return to supplier"))</f>
        <v/>
      </c>
      <c r="F258" s="16" t="str">
        <f>IF($A258="","",SUMIFS(Entries!$D:$D,Entries!$B:$B,$A258,Entries!$C:$C,"Issue to kitchen"))</f>
        <v/>
      </c>
      <c r="G258" s="16" t="str">
        <f>IF($A258="","",SUMIFS(Entries!$D:$D,Entries!$B:$B,$A258,Entries!$C:$C,"Wastage"))</f>
        <v/>
      </c>
      <c r="H258" s="16" t="str">
        <f>IF($A258="","",SUMIFS(Entries!$D:$D,Entries!$B:$B,$A258,Entries!$C:$C,"Staff meal"))</f>
        <v/>
      </c>
      <c r="I258" s="21" t="str">
        <f t="shared" si="9"/>
        <v/>
      </c>
      <c r="J258" s="17" t="str">
        <f>IF($A258="","",ROUND(I258*N(Items!G257),2))</f>
        <v/>
      </c>
      <c r="K258" s="16" t="str">
        <f>IF($A258="","",N(Items!F257))</f>
        <v/>
      </c>
      <c r="L258" s="22" t="str">
        <f t="shared" si="10"/>
        <v/>
      </c>
      <c r="M258" s="13"/>
      <c r="N258" s="16" t="str">
        <f t="shared" si="11"/>
        <v/>
      </c>
      <c r="O258" s="17" t="str">
        <f>IF(N258="","",ROUND(N258*N(Items!G257),2))</f>
        <v/>
      </c>
    </row>
    <row r="259" spans="1:15" x14ac:dyDescent="0.3">
      <c r="A259" s="20" t="str">
        <f>IF(Items!A258="","",Items!A258)</f>
        <v/>
      </c>
      <c r="B259" s="20" t="str">
        <f>IF($A259="","",Items!C258&amp;"")</f>
        <v/>
      </c>
      <c r="C259" s="16" t="str">
        <f>IF($A259="","",N(Items!E258))</f>
        <v/>
      </c>
      <c r="D259" s="16" t="str">
        <f>IF($A259="","",SUMIFS(Entries!$D:$D,Entries!$B:$B,$A259,Entries!$C:$C,"Purchase"))</f>
        <v/>
      </c>
      <c r="E259" s="16" t="str">
        <f>IF($A259="","",SUMIFS(Entries!$D:$D,Entries!$B:$B,$A259,Entries!$C:$C,"Return to supplier"))</f>
        <v/>
      </c>
      <c r="F259" s="16" t="str">
        <f>IF($A259="","",SUMIFS(Entries!$D:$D,Entries!$B:$B,$A259,Entries!$C:$C,"Issue to kitchen"))</f>
        <v/>
      </c>
      <c r="G259" s="16" t="str">
        <f>IF($A259="","",SUMIFS(Entries!$D:$D,Entries!$B:$B,$A259,Entries!$C:$C,"Wastage"))</f>
        <v/>
      </c>
      <c r="H259" s="16" t="str">
        <f>IF($A259="","",SUMIFS(Entries!$D:$D,Entries!$B:$B,$A259,Entries!$C:$C,"Staff meal"))</f>
        <v/>
      </c>
      <c r="I259" s="21" t="str">
        <f t="shared" si="9"/>
        <v/>
      </c>
      <c r="J259" s="17" t="str">
        <f>IF($A259="","",ROUND(I259*N(Items!G258),2))</f>
        <v/>
      </c>
      <c r="K259" s="16" t="str">
        <f>IF($A259="","",N(Items!F258))</f>
        <v/>
      </c>
      <c r="L259" s="22" t="str">
        <f t="shared" si="10"/>
        <v/>
      </c>
      <c r="M259" s="13"/>
      <c r="N259" s="16" t="str">
        <f t="shared" si="11"/>
        <v/>
      </c>
      <c r="O259" s="17" t="str">
        <f>IF(N259="","",ROUND(N259*N(Items!G258),2))</f>
        <v/>
      </c>
    </row>
    <row r="260" spans="1:15" x14ac:dyDescent="0.3">
      <c r="A260" s="20" t="str">
        <f>IF(Items!A259="","",Items!A259)</f>
        <v/>
      </c>
      <c r="B260" s="20" t="str">
        <f>IF($A260="","",Items!C259&amp;"")</f>
        <v/>
      </c>
      <c r="C260" s="16" t="str">
        <f>IF($A260="","",N(Items!E259))</f>
        <v/>
      </c>
      <c r="D260" s="16" t="str">
        <f>IF($A260="","",SUMIFS(Entries!$D:$D,Entries!$B:$B,$A260,Entries!$C:$C,"Purchase"))</f>
        <v/>
      </c>
      <c r="E260" s="16" t="str">
        <f>IF($A260="","",SUMIFS(Entries!$D:$D,Entries!$B:$B,$A260,Entries!$C:$C,"Return to supplier"))</f>
        <v/>
      </c>
      <c r="F260" s="16" t="str">
        <f>IF($A260="","",SUMIFS(Entries!$D:$D,Entries!$B:$B,$A260,Entries!$C:$C,"Issue to kitchen"))</f>
        <v/>
      </c>
      <c r="G260" s="16" t="str">
        <f>IF($A260="","",SUMIFS(Entries!$D:$D,Entries!$B:$B,$A260,Entries!$C:$C,"Wastage"))</f>
        <v/>
      </c>
      <c r="H260" s="16" t="str">
        <f>IF($A260="","",SUMIFS(Entries!$D:$D,Entries!$B:$B,$A260,Entries!$C:$C,"Staff meal"))</f>
        <v/>
      </c>
      <c r="I260" s="21" t="str">
        <f t="shared" si="9"/>
        <v/>
      </c>
      <c r="J260" s="17" t="str">
        <f>IF($A260="","",ROUND(I260*N(Items!G259),2))</f>
        <v/>
      </c>
      <c r="K260" s="16" t="str">
        <f>IF($A260="","",N(Items!F259))</f>
        <v/>
      </c>
      <c r="L260" s="22" t="str">
        <f t="shared" si="10"/>
        <v/>
      </c>
      <c r="M260" s="13"/>
      <c r="N260" s="16" t="str">
        <f t="shared" si="11"/>
        <v/>
      </c>
      <c r="O260" s="17" t="str">
        <f>IF(N260="","",ROUND(N260*N(Items!G259),2))</f>
        <v/>
      </c>
    </row>
    <row r="261" spans="1:15" x14ac:dyDescent="0.3">
      <c r="A261" s="20" t="str">
        <f>IF(Items!A260="","",Items!A260)</f>
        <v/>
      </c>
      <c r="B261" s="20" t="str">
        <f>IF($A261="","",Items!C260&amp;"")</f>
        <v/>
      </c>
      <c r="C261" s="16" t="str">
        <f>IF($A261="","",N(Items!E260))</f>
        <v/>
      </c>
      <c r="D261" s="16" t="str">
        <f>IF($A261="","",SUMIFS(Entries!$D:$D,Entries!$B:$B,$A261,Entries!$C:$C,"Purchase"))</f>
        <v/>
      </c>
      <c r="E261" s="16" t="str">
        <f>IF($A261="","",SUMIFS(Entries!$D:$D,Entries!$B:$B,$A261,Entries!$C:$C,"Return to supplier"))</f>
        <v/>
      </c>
      <c r="F261" s="16" t="str">
        <f>IF($A261="","",SUMIFS(Entries!$D:$D,Entries!$B:$B,$A261,Entries!$C:$C,"Issue to kitchen"))</f>
        <v/>
      </c>
      <c r="G261" s="16" t="str">
        <f>IF($A261="","",SUMIFS(Entries!$D:$D,Entries!$B:$B,$A261,Entries!$C:$C,"Wastage"))</f>
        <v/>
      </c>
      <c r="H261" s="16" t="str">
        <f>IF($A261="","",SUMIFS(Entries!$D:$D,Entries!$B:$B,$A261,Entries!$C:$C,"Staff meal"))</f>
        <v/>
      </c>
      <c r="I261" s="21" t="str">
        <f t="shared" ref="I261:I304" si="12">IF($A261="","",C261+D261-E261-F261-G261-H261)</f>
        <v/>
      </c>
      <c r="J261" s="17" t="str">
        <f>IF($A261="","",ROUND(I261*N(Items!G260),2))</f>
        <v/>
      </c>
      <c r="K261" s="16" t="str">
        <f>IF($A261="","",N(Items!F260))</f>
        <v/>
      </c>
      <c r="L261" s="22" t="str">
        <f t="shared" ref="L261:L304" si="13">IF($A261="","",IF(I261&lt;=K261,"Order now","OK"))</f>
        <v/>
      </c>
      <c r="M261" s="13"/>
      <c r="N261" s="16" t="str">
        <f t="shared" ref="N261:N304" si="14">IF(OR($A261="",M261=""),"",M261-I261)</f>
        <v/>
      </c>
      <c r="O261" s="17" t="str">
        <f>IF(N261="","",ROUND(N261*N(Items!G260),2))</f>
        <v/>
      </c>
    </row>
    <row r="262" spans="1:15" x14ac:dyDescent="0.3">
      <c r="A262" s="20" t="str">
        <f>IF(Items!A261="","",Items!A261)</f>
        <v/>
      </c>
      <c r="B262" s="20" t="str">
        <f>IF($A262="","",Items!C261&amp;"")</f>
        <v/>
      </c>
      <c r="C262" s="16" t="str">
        <f>IF($A262="","",N(Items!E261))</f>
        <v/>
      </c>
      <c r="D262" s="16" t="str">
        <f>IF($A262="","",SUMIFS(Entries!$D:$D,Entries!$B:$B,$A262,Entries!$C:$C,"Purchase"))</f>
        <v/>
      </c>
      <c r="E262" s="16" t="str">
        <f>IF($A262="","",SUMIFS(Entries!$D:$D,Entries!$B:$B,$A262,Entries!$C:$C,"Return to supplier"))</f>
        <v/>
      </c>
      <c r="F262" s="16" t="str">
        <f>IF($A262="","",SUMIFS(Entries!$D:$D,Entries!$B:$B,$A262,Entries!$C:$C,"Issue to kitchen"))</f>
        <v/>
      </c>
      <c r="G262" s="16" t="str">
        <f>IF($A262="","",SUMIFS(Entries!$D:$D,Entries!$B:$B,$A262,Entries!$C:$C,"Wastage"))</f>
        <v/>
      </c>
      <c r="H262" s="16" t="str">
        <f>IF($A262="","",SUMIFS(Entries!$D:$D,Entries!$B:$B,$A262,Entries!$C:$C,"Staff meal"))</f>
        <v/>
      </c>
      <c r="I262" s="21" t="str">
        <f t="shared" si="12"/>
        <v/>
      </c>
      <c r="J262" s="17" t="str">
        <f>IF($A262="","",ROUND(I262*N(Items!G261),2))</f>
        <v/>
      </c>
      <c r="K262" s="16" t="str">
        <f>IF($A262="","",N(Items!F261))</f>
        <v/>
      </c>
      <c r="L262" s="22" t="str">
        <f t="shared" si="13"/>
        <v/>
      </c>
      <c r="M262" s="13"/>
      <c r="N262" s="16" t="str">
        <f t="shared" si="14"/>
        <v/>
      </c>
      <c r="O262" s="17" t="str">
        <f>IF(N262="","",ROUND(N262*N(Items!G261),2))</f>
        <v/>
      </c>
    </row>
    <row r="263" spans="1:15" x14ac:dyDescent="0.3">
      <c r="A263" s="20" t="str">
        <f>IF(Items!A262="","",Items!A262)</f>
        <v/>
      </c>
      <c r="B263" s="20" t="str">
        <f>IF($A263="","",Items!C262&amp;"")</f>
        <v/>
      </c>
      <c r="C263" s="16" t="str">
        <f>IF($A263="","",N(Items!E262))</f>
        <v/>
      </c>
      <c r="D263" s="16" t="str">
        <f>IF($A263="","",SUMIFS(Entries!$D:$D,Entries!$B:$B,$A263,Entries!$C:$C,"Purchase"))</f>
        <v/>
      </c>
      <c r="E263" s="16" t="str">
        <f>IF($A263="","",SUMIFS(Entries!$D:$D,Entries!$B:$B,$A263,Entries!$C:$C,"Return to supplier"))</f>
        <v/>
      </c>
      <c r="F263" s="16" t="str">
        <f>IF($A263="","",SUMIFS(Entries!$D:$D,Entries!$B:$B,$A263,Entries!$C:$C,"Issue to kitchen"))</f>
        <v/>
      </c>
      <c r="G263" s="16" t="str">
        <f>IF($A263="","",SUMIFS(Entries!$D:$D,Entries!$B:$B,$A263,Entries!$C:$C,"Wastage"))</f>
        <v/>
      </c>
      <c r="H263" s="16" t="str">
        <f>IF($A263="","",SUMIFS(Entries!$D:$D,Entries!$B:$B,$A263,Entries!$C:$C,"Staff meal"))</f>
        <v/>
      </c>
      <c r="I263" s="21" t="str">
        <f t="shared" si="12"/>
        <v/>
      </c>
      <c r="J263" s="17" t="str">
        <f>IF($A263="","",ROUND(I263*N(Items!G262),2))</f>
        <v/>
      </c>
      <c r="K263" s="16" t="str">
        <f>IF($A263="","",N(Items!F262))</f>
        <v/>
      </c>
      <c r="L263" s="22" t="str">
        <f t="shared" si="13"/>
        <v/>
      </c>
      <c r="M263" s="13"/>
      <c r="N263" s="16" t="str">
        <f t="shared" si="14"/>
        <v/>
      </c>
      <c r="O263" s="17" t="str">
        <f>IF(N263="","",ROUND(N263*N(Items!G262),2))</f>
        <v/>
      </c>
    </row>
    <row r="264" spans="1:15" x14ac:dyDescent="0.3">
      <c r="A264" s="20" t="str">
        <f>IF(Items!A263="","",Items!A263)</f>
        <v/>
      </c>
      <c r="B264" s="20" t="str">
        <f>IF($A264="","",Items!C263&amp;"")</f>
        <v/>
      </c>
      <c r="C264" s="16" t="str">
        <f>IF($A264="","",N(Items!E263))</f>
        <v/>
      </c>
      <c r="D264" s="16" t="str">
        <f>IF($A264="","",SUMIFS(Entries!$D:$D,Entries!$B:$B,$A264,Entries!$C:$C,"Purchase"))</f>
        <v/>
      </c>
      <c r="E264" s="16" t="str">
        <f>IF($A264="","",SUMIFS(Entries!$D:$D,Entries!$B:$B,$A264,Entries!$C:$C,"Return to supplier"))</f>
        <v/>
      </c>
      <c r="F264" s="16" t="str">
        <f>IF($A264="","",SUMIFS(Entries!$D:$D,Entries!$B:$B,$A264,Entries!$C:$C,"Issue to kitchen"))</f>
        <v/>
      </c>
      <c r="G264" s="16" t="str">
        <f>IF($A264="","",SUMIFS(Entries!$D:$D,Entries!$B:$B,$A264,Entries!$C:$C,"Wastage"))</f>
        <v/>
      </c>
      <c r="H264" s="16" t="str">
        <f>IF($A264="","",SUMIFS(Entries!$D:$D,Entries!$B:$B,$A264,Entries!$C:$C,"Staff meal"))</f>
        <v/>
      </c>
      <c r="I264" s="21" t="str">
        <f t="shared" si="12"/>
        <v/>
      </c>
      <c r="J264" s="17" t="str">
        <f>IF($A264="","",ROUND(I264*N(Items!G263),2))</f>
        <v/>
      </c>
      <c r="K264" s="16" t="str">
        <f>IF($A264="","",N(Items!F263))</f>
        <v/>
      </c>
      <c r="L264" s="22" t="str">
        <f t="shared" si="13"/>
        <v/>
      </c>
      <c r="M264" s="13"/>
      <c r="N264" s="16" t="str">
        <f t="shared" si="14"/>
        <v/>
      </c>
      <c r="O264" s="17" t="str">
        <f>IF(N264="","",ROUND(N264*N(Items!G263),2))</f>
        <v/>
      </c>
    </row>
    <row r="265" spans="1:15" x14ac:dyDescent="0.3">
      <c r="A265" s="20" t="str">
        <f>IF(Items!A264="","",Items!A264)</f>
        <v/>
      </c>
      <c r="B265" s="20" t="str">
        <f>IF($A265="","",Items!C264&amp;"")</f>
        <v/>
      </c>
      <c r="C265" s="16" t="str">
        <f>IF($A265="","",N(Items!E264))</f>
        <v/>
      </c>
      <c r="D265" s="16" t="str">
        <f>IF($A265="","",SUMIFS(Entries!$D:$D,Entries!$B:$B,$A265,Entries!$C:$C,"Purchase"))</f>
        <v/>
      </c>
      <c r="E265" s="16" t="str">
        <f>IF($A265="","",SUMIFS(Entries!$D:$D,Entries!$B:$B,$A265,Entries!$C:$C,"Return to supplier"))</f>
        <v/>
      </c>
      <c r="F265" s="16" t="str">
        <f>IF($A265="","",SUMIFS(Entries!$D:$D,Entries!$B:$B,$A265,Entries!$C:$C,"Issue to kitchen"))</f>
        <v/>
      </c>
      <c r="G265" s="16" t="str">
        <f>IF($A265="","",SUMIFS(Entries!$D:$D,Entries!$B:$B,$A265,Entries!$C:$C,"Wastage"))</f>
        <v/>
      </c>
      <c r="H265" s="16" t="str">
        <f>IF($A265="","",SUMIFS(Entries!$D:$D,Entries!$B:$B,$A265,Entries!$C:$C,"Staff meal"))</f>
        <v/>
      </c>
      <c r="I265" s="21" t="str">
        <f t="shared" si="12"/>
        <v/>
      </c>
      <c r="J265" s="17" t="str">
        <f>IF($A265="","",ROUND(I265*N(Items!G264),2))</f>
        <v/>
      </c>
      <c r="K265" s="16" t="str">
        <f>IF($A265="","",N(Items!F264))</f>
        <v/>
      </c>
      <c r="L265" s="22" t="str">
        <f t="shared" si="13"/>
        <v/>
      </c>
      <c r="M265" s="13"/>
      <c r="N265" s="16" t="str">
        <f t="shared" si="14"/>
        <v/>
      </c>
      <c r="O265" s="17" t="str">
        <f>IF(N265="","",ROUND(N265*N(Items!G264),2))</f>
        <v/>
      </c>
    </row>
    <row r="266" spans="1:15" x14ac:dyDescent="0.3">
      <c r="A266" s="20" t="str">
        <f>IF(Items!A265="","",Items!A265)</f>
        <v/>
      </c>
      <c r="B266" s="20" t="str">
        <f>IF($A266="","",Items!C265&amp;"")</f>
        <v/>
      </c>
      <c r="C266" s="16" t="str">
        <f>IF($A266="","",N(Items!E265))</f>
        <v/>
      </c>
      <c r="D266" s="16" t="str">
        <f>IF($A266="","",SUMIFS(Entries!$D:$D,Entries!$B:$B,$A266,Entries!$C:$C,"Purchase"))</f>
        <v/>
      </c>
      <c r="E266" s="16" t="str">
        <f>IF($A266="","",SUMIFS(Entries!$D:$D,Entries!$B:$B,$A266,Entries!$C:$C,"Return to supplier"))</f>
        <v/>
      </c>
      <c r="F266" s="16" t="str">
        <f>IF($A266="","",SUMIFS(Entries!$D:$D,Entries!$B:$B,$A266,Entries!$C:$C,"Issue to kitchen"))</f>
        <v/>
      </c>
      <c r="G266" s="16" t="str">
        <f>IF($A266="","",SUMIFS(Entries!$D:$D,Entries!$B:$B,$A266,Entries!$C:$C,"Wastage"))</f>
        <v/>
      </c>
      <c r="H266" s="16" t="str">
        <f>IF($A266="","",SUMIFS(Entries!$D:$D,Entries!$B:$B,$A266,Entries!$C:$C,"Staff meal"))</f>
        <v/>
      </c>
      <c r="I266" s="21" t="str">
        <f t="shared" si="12"/>
        <v/>
      </c>
      <c r="J266" s="17" t="str">
        <f>IF($A266="","",ROUND(I266*N(Items!G265),2))</f>
        <v/>
      </c>
      <c r="K266" s="16" t="str">
        <f>IF($A266="","",N(Items!F265))</f>
        <v/>
      </c>
      <c r="L266" s="22" t="str">
        <f t="shared" si="13"/>
        <v/>
      </c>
      <c r="M266" s="13"/>
      <c r="N266" s="16" t="str">
        <f t="shared" si="14"/>
        <v/>
      </c>
      <c r="O266" s="17" t="str">
        <f>IF(N266="","",ROUND(N266*N(Items!G265),2))</f>
        <v/>
      </c>
    </row>
    <row r="267" spans="1:15" x14ac:dyDescent="0.3">
      <c r="A267" s="20" t="str">
        <f>IF(Items!A266="","",Items!A266)</f>
        <v/>
      </c>
      <c r="B267" s="20" t="str">
        <f>IF($A267="","",Items!C266&amp;"")</f>
        <v/>
      </c>
      <c r="C267" s="16" t="str">
        <f>IF($A267="","",N(Items!E266))</f>
        <v/>
      </c>
      <c r="D267" s="16" t="str">
        <f>IF($A267="","",SUMIFS(Entries!$D:$D,Entries!$B:$B,$A267,Entries!$C:$C,"Purchase"))</f>
        <v/>
      </c>
      <c r="E267" s="16" t="str">
        <f>IF($A267="","",SUMIFS(Entries!$D:$D,Entries!$B:$B,$A267,Entries!$C:$C,"Return to supplier"))</f>
        <v/>
      </c>
      <c r="F267" s="16" t="str">
        <f>IF($A267="","",SUMIFS(Entries!$D:$D,Entries!$B:$B,$A267,Entries!$C:$C,"Issue to kitchen"))</f>
        <v/>
      </c>
      <c r="G267" s="16" t="str">
        <f>IF($A267="","",SUMIFS(Entries!$D:$D,Entries!$B:$B,$A267,Entries!$C:$C,"Wastage"))</f>
        <v/>
      </c>
      <c r="H267" s="16" t="str">
        <f>IF($A267="","",SUMIFS(Entries!$D:$D,Entries!$B:$B,$A267,Entries!$C:$C,"Staff meal"))</f>
        <v/>
      </c>
      <c r="I267" s="21" t="str">
        <f t="shared" si="12"/>
        <v/>
      </c>
      <c r="J267" s="17" t="str">
        <f>IF($A267="","",ROUND(I267*N(Items!G266),2))</f>
        <v/>
      </c>
      <c r="K267" s="16" t="str">
        <f>IF($A267="","",N(Items!F266))</f>
        <v/>
      </c>
      <c r="L267" s="22" t="str">
        <f t="shared" si="13"/>
        <v/>
      </c>
      <c r="M267" s="13"/>
      <c r="N267" s="16" t="str">
        <f t="shared" si="14"/>
        <v/>
      </c>
      <c r="O267" s="17" t="str">
        <f>IF(N267="","",ROUND(N267*N(Items!G266),2))</f>
        <v/>
      </c>
    </row>
    <row r="268" spans="1:15" x14ac:dyDescent="0.3">
      <c r="A268" s="20" t="str">
        <f>IF(Items!A267="","",Items!A267)</f>
        <v/>
      </c>
      <c r="B268" s="20" t="str">
        <f>IF($A268="","",Items!C267&amp;"")</f>
        <v/>
      </c>
      <c r="C268" s="16" t="str">
        <f>IF($A268="","",N(Items!E267))</f>
        <v/>
      </c>
      <c r="D268" s="16" t="str">
        <f>IF($A268="","",SUMIFS(Entries!$D:$D,Entries!$B:$B,$A268,Entries!$C:$C,"Purchase"))</f>
        <v/>
      </c>
      <c r="E268" s="16" t="str">
        <f>IF($A268="","",SUMIFS(Entries!$D:$D,Entries!$B:$B,$A268,Entries!$C:$C,"Return to supplier"))</f>
        <v/>
      </c>
      <c r="F268" s="16" t="str">
        <f>IF($A268="","",SUMIFS(Entries!$D:$D,Entries!$B:$B,$A268,Entries!$C:$C,"Issue to kitchen"))</f>
        <v/>
      </c>
      <c r="G268" s="16" t="str">
        <f>IF($A268="","",SUMIFS(Entries!$D:$D,Entries!$B:$B,$A268,Entries!$C:$C,"Wastage"))</f>
        <v/>
      </c>
      <c r="H268" s="16" t="str">
        <f>IF($A268="","",SUMIFS(Entries!$D:$D,Entries!$B:$B,$A268,Entries!$C:$C,"Staff meal"))</f>
        <v/>
      </c>
      <c r="I268" s="21" t="str">
        <f t="shared" si="12"/>
        <v/>
      </c>
      <c r="J268" s="17" t="str">
        <f>IF($A268="","",ROUND(I268*N(Items!G267),2))</f>
        <v/>
      </c>
      <c r="K268" s="16" t="str">
        <f>IF($A268="","",N(Items!F267))</f>
        <v/>
      </c>
      <c r="L268" s="22" t="str">
        <f t="shared" si="13"/>
        <v/>
      </c>
      <c r="M268" s="13"/>
      <c r="N268" s="16" t="str">
        <f t="shared" si="14"/>
        <v/>
      </c>
      <c r="O268" s="17" t="str">
        <f>IF(N268="","",ROUND(N268*N(Items!G267),2))</f>
        <v/>
      </c>
    </row>
    <row r="269" spans="1:15" x14ac:dyDescent="0.3">
      <c r="A269" s="20" t="str">
        <f>IF(Items!A268="","",Items!A268)</f>
        <v/>
      </c>
      <c r="B269" s="20" t="str">
        <f>IF($A269="","",Items!C268&amp;"")</f>
        <v/>
      </c>
      <c r="C269" s="16" t="str">
        <f>IF($A269="","",N(Items!E268))</f>
        <v/>
      </c>
      <c r="D269" s="16" t="str">
        <f>IF($A269="","",SUMIFS(Entries!$D:$D,Entries!$B:$B,$A269,Entries!$C:$C,"Purchase"))</f>
        <v/>
      </c>
      <c r="E269" s="16" t="str">
        <f>IF($A269="","",SUMIFS(Entries!$D:$D,Entries!$B:$B,$A269,Entries!$C:$C,"Return to supplier"))</f>
        <v/>
      </c>
      <c r="F269" s="16" t="str">
        <f>IF($A269="","",SUMIFS(Entries!$D:$D,Entries!$B:$B,$A269,Entries!$C:$C,"Issue to kitchen"))</f>
        <v/>
      </c>
      <c r="G269" s="16" t="str">
        <f>IF($A269="","",SUMIFS(Entries!$D:$D,Entries!$B:$B,$A269,Entries!$C:$C,"Wastage"))</f>
        <v/>
      </c>
      <c r="H269" s="16" t="str">
        <f>IF($A269="","",SUMIFS(Entries!$D:$D,Entries!$B:$B,$A269,Entries!$C:$C,"Staff meal"))</f>
        <v/>
      </c>
      <c r="I269" s="21" t="str">
        <f t="shared" si="12"/>
        <v/>
      </c>
      <c r="J269" s="17" t="str">
        <f>IF($A269="","",ROUND(I269*N(Items!G268),2))</f>
        <v/>
      </c>
      <c r="K269" s="16" t="str">
        <f>IF($A269="","",N(Items!F268))</f>
        <v/>
      </c>
      <c r="L269" s="22" t="str">
        <f t="shared" si="13"/>
        <v/>
      </c>
      <c r="M269" s="13"/>
      <c r="N269" s="16" t="str">
        <f t="shared" si="14"/>
        <v/>
      </c>
      <c r="O269" s="17" t="str">
        <f>IF(N269="","",ROUND(N269*N(Items!G268),2))</f>
        <v/>
      </c>
    </row>
    <row r="270" spans="1:15" x14ac:dyDescent="0.3">
      <c r="A270" s="20" t="str">
        <f>IF(Items!A269="","",Items!A269)</f>
        <v/>
      </c>
      <c r="B270" s="20" t="str">
        <f>IF($A270="","",Items!C269&amp;"")</f>
        <v/>
      </c>
      <c r="C270" s="16" t="str">
        <f>IF($A270="","",N(Items!E269))</f>
        <v/>
      </c>
      <c r="D270" s="16" t="str">
        <f>IF($A270="","",SUMIFS(Entries!$D:$D,Entries!$B:$B,$A270,Entries!$C:$C,"Purchase"))</f>
        <v/>
      </c>
      <c r="E270" s="16" t="str">
        <f>IF($A270="","",SUMIFS(Entries!$D:$D,Entries!$B:$B,$A270,Entries!$C:$C,"Return to supplier"))</f>
        <v/>
      </c>
      <c r="F270" s="16" t="str">
        <f>IF($A270="","",SUMIFS(Entries!$D:$D,Entries!$B:$B,$A270,Entries!$C:$C,"Issue to kitchen"))</f>
        <v/>
      </c>
      <c r="G270" s="16" t="str">
        <f>IF($A270="","",SUMIFS(Entries!$D:$D,Entries!$B:$B,$A270,Entries!$C:$C,"Wastage"))</f>
        <v/>
      </c>
      <c r="H270" s="16" t="str">
        <f>IF($A270="","",SUMIFS(Entries!$D:$D,Entries!$B:$B,$A270,Entries!$C:$C,"Staff meal"))</f>
        <v/>
      </c>
      <c r="I270" s="21" t="str">
        <f t="shared" si="12"/>
        <v/>
      </c>
      <c r="J270" s="17" t="str">
        <f>IF($A270="","",ROUND(I270*N(Items!G269),2))</f>
        <v/>
      </c>
      <c r="K270" s="16" t="str">
        <f>IF($A270="","",N(Items!F269))</f>
        <v/>
      </c>
      <c r="L270" s="22" t="str">
        <f t="shared" si="13"/>
        <v/>
      </c>
      <c r="M270" s="13"/>
      <c r="N270" s="16" t="str">
        <f t="shared" si="14"/>
        <v/>
      </c>
      <c r="O270" s="17" t="str">
        <f>IF(N270="","",ROUND(N270*N(Items!G269),2))</f>
        <v/>
      </c>
    </row>
    <row r="271" spans="1:15" x14ac:dyDescent="0.3">
      <c r="A271" s="20" t="str">
        <f>IF(Items!A270="","",Items!A270)</f>
        <v/>
      </c>
      <c r="B271" s="20" t="str">
        <f>IF($A271="","",Items!C270&amp;"")</f>
        <v/>
      </c>
      <c r="C271" s="16" t="str">
        <f>IF($A271="","",N(Items!E270))</f>
        <v/>
      </c>
      <c r="D271" s="16" t="str">
        <f>IF($A271="","",SUMIFS(Entries!$D:$D,Entries!$B:$B,$A271,Entries!$C:$C,"Purchase"))</f>
        <v/>
      </c>
      <c r="E271" s="16" t="str">
        <f>IF($A271="","",SUMIFS(Entries!$D:$D,Entries!$B:$B,$A271,Entries!$C:$C,"Return to supplier"))</f>
        <v/>
      </c>
      <c r="F271" s="16" t="str">
        <f>IF($A271="","",SUMIFS(Entries!$D:$D,Entries!$B:$B,$A271,Entries!$C:$C,"Issue to kitchen"))</f>
        <v/>
      </c>
      <c r="G271" s="16" t="str">
        <f>IF($A271="","",SUMIFS(Entries!$D:$D,Entries!$B:$B,$A271,Entries!$C:$C,"Wastage"))</f>
        <v/>
      </c>
      <c r="H271" s="16" t="str">
        <f>IF($A271="","",SUMIFS(Entries!$D:$D,Entries!$B:$B,$A271,Entries!$C:$C,"Staff meal"))</f>
        <v/>
      </c>
      <c r="I271" s="21" t="str">
        <f t="shared" si="12"/>
        <v/>
      </c>
      <c r="J271" s="17" t="str">
        <f>IF($A271="","",ROUND(I271*N(Items!G270),2))</f>
        <v/>
      </c>
      <c r="K271" s="16" t="str">
        <f>IF($A271="","",N(Items!F270))</f>
        <v/>
      </c>
      <c r="L271" s="22" t="str">
        <f t="shared" si="13"/>
        <v/>
      </c>
      <c r="M271" s="13"/>
      <c r="N271" s="16" t="str">
        <f t="shared" si="14"/>
        <v/>
      </c>
      <c r="O271" s="17" t="str">
        <f>IF(N271="","",ROUND(N271*N(Items!G270),2))</f>
        <v/>
      </c>
    </row>
    <row r="272" spans="1:15" x14ac:dyDescent="0.3">
      <c r="A272" s="20" t="str">
        <f>IF(Items!A271="","",Items!A271)</f>
        <v/>
      </c>
      <c r="B272" s="20" t="str">
        <f>IF($A272="","",Items!C271&amp;"")</f>
        <v/>
      </c>
      <c r="C272" s="16" t="str">
        <f>IF($A272="","",N(Items!E271))</f>
        <v/>
      </c>
      <c r="D272" s="16" t="str">
        <f>IF($A272="","",SUMIFS(Entries!$D:$D,Entries!$B:$B,$A272,Entries!$C:$C,"Purchase"))</f>
        <v/>
      </c>
      <c r="E272" s="16" t="str">
        <f>IF($A272="","",SUMIFS(Entries!$D:$D,Entries!$B:$B,$A272,Entries!$C:$C,"Return to supplier"))</f>
        <v/>
      </c>
      <c r="F272" s="16" t="str">
        <f>IF($A272="","",SUMIFS(Entries!$D:$D,Entries!$B:$B,$A272,Entries!$C:$C,"Issue to kitchen"))</f>
        <v/>
      </c>
      <c r="G272" s="16" t="str">
        <f>IF($A272="","",SUMIFS(Entries!$D:$D,Entries!$B:$B,$A272,Entries!$C:$C,"Wastage"))</f>
        <v/>
      </c>
      <c r="H272" s="16" t="str">
        <f>IF($A272="","",SUMIFS(Entries!$D:$D,Entries!$B:$B,$A272,Entries!$C:$C,"Staff meal"))</f>
        <v/>
      </c>
      <c r="I272" s="21" t="str">
        <f t="shared" si="12"/>
        <v/>
      </c>
      <c r="J272" s="17" t="str">
        <f>IF($A272="","",ROUND(I272*N(Items!G271),2))</f>
        <v/>
      </c>
      <c r="K272" s="16" t="str">
        <f>IF($A272="","",N(Items!F271))</f>
        <v/>
      </c>
      <c r="L272" s="22" t="str">
        <f t="shared" si="13"/>
        <v/>
      </c>
      <c r="M272" s="13"/>
      <c r="N272" s="16" t="str">
        <f t="shared" si="14"/>
        <v/>
      </c>
      <c r="O272" s="17" t="str">
        <f>IF(N272="","",ROUND(N272*N(Items!G271),2))</f>
        <v/>
      </c>
    </row>
    <row r="273" spans="1:15" x14ac:dyDescent="0.3">
      <c r="A273" s="20" t="str">
        <f>IF(Items!A272="","",Items!A272)</f>
        <v/>
      </c>
      <c r="B273" s="20" t="str">
        <f>IF($A273="","",Items!C272&amp;"")</f>
        <v/>
      </c>
      <c r="C273" s="16" t="str">
        <f>IF($A273="","",N(Items!E272))</f>
        <v/>
      </c>
      <c r="D273" s="16" t="str">
        <f>IF($A273="","",SUMIFS(Entries!$D:$D,Entries!$B:$B,$A273,Entries!$C:$C,"Purchase"))</f>
        <v/>
      </c>
      <c r="E273" s="16" t="str">
        <f>IF($A273="","",SUMIFS(Entries!$D:$D,Entries!$B:$B,$A273,Entries!$C:$C,"Return to supplier"))</f>
        <v/>
      </c>
      <c r="F273" s="16" t="str">
        <f>IF($A273="","",SUMIFS(Entries!$D:$D,Entries!$B:$B,$A273,Entries!$C:$C,"Issue to kitchen"))</f>
        <v/>
      </c>
      <c r="G273" s="16" t="str">
        <f>IF($A273="","",SUMIFS(Entries!$D:$D,Entries!$B:$B,$A273,Entries!$C:$C,"Wastage"))</f>
        <v/>
      </c>
      <c r="H273" s="16" t="str">
        <f>IF($A273="","",SUMIFS(Entries!$D:$D,Entries!$B:$B,$A273,Entries!$C:$C,"Staff meal"))</f>
        <v/>
      </c>
      <c r="I273" s="21" t="str">
        <f t="shared" si="12"/>
        <v/>
      </c>
      <c r="J273" s="17" t="str">
        <f>IF($A273="","",ROUND(I273*N(Items!G272),2))</f>
        <v/>
      </c>
      <c r="K273" s="16" t="str">
        <f>IF($A273="","",N(Items!F272))</f>
        <v/>
      </c>
      <c r="L273" s="22" t="str">
        <f t="shared" si="13"/>
        <v/>
      </c>
      <c r="M273" s="13"/>
      <c r="N273" s="16" t="str">
        <f t="shared" si="14"/>
        <v/>
      </c>
      <c r="O273" s="17" t="str">
        <f>IF(N273="","",ROUND(N273*N(Items!G272),2))</f>
        <v/>
      </c>
    </row>
    <row r="274" spans="1:15" x14ac:dyDescent="0.3">
      <c r="A274" s="20" t="str">
        <f>IF(Items!A273="","",Items!A273)</f>
        <v/>
      </c>
      <c r="B274" s="20" t="str">
        <f>IF($A274="","",Items!C273&amp;"")</f>
        <v/>
      </c>
      <c r="C274" s="16" t="str">
        <f>IF($A274="","",N(Items!E273))</f>
        <v/>
      </c>
      <c r="D274" s="16" t="str">
        <f>IF($A274="","",SUMIFS(Entries!$D:$D,Entries!$B:$B,$A274,Entries!$C:$C,"Purchase"))</f>
        <v/>
      </c>
      <c r="E274" s="16" t="str">
        <f>IF($A274="","",SUMIFS(Entries!$D:$D,Entries!$B:$B,$A274,Entries!$C:$C,"Return to supplier"))</f>
        <v/>
      </c>
      <c r="F274" s="16" t="str">
        <f>IF($A274="","",SUMIFS(Entries!$D:$D,Entries!$B:$B,$A274,Entries!$C:$C,"Issue to kitchen"))</f>
        <v/>
      </c>
      <c r="G274" s="16" t="str">
        <f>IF($A274="","",SUMIFS(Entries!$D:$D,Entries!$B:$B,$A274,Entries!$C:$C,"Wastage"))</f>
        <v/>
      </c>
      <c r="H274" s="16" t="str">
        <f>IF($A274="","",SUMIFS(Entries!$D:$D,Entries!$B:$B,$A274,Entries!$C:$C,"Staff meal"))</f>
        <v/>
      </c>
      <c r="I274" s="21" t="str">
        <f t="shared" si="12"/>
        <v/>
      </c>
      <c r="J274" s="17" t="str">
        <f>IF($A274="","",ROUND(I274*N(Items!G273),2))</f>
        <v/>
      </c>
      <c r="K274" s="16" t="str">
        <f>IF($A274="","",N(Items!F273))</f>
        <v/>
      </c>
      <c r="L274" s="22" t="str">
        <f t="shared" si="13"/>
        <v/>
      </c>
      <c r="M274" s="13"/>
      <c r="N274" s="16" t="str">
        <f t="shared" si="14"/>
        <v/>
      </c>
      <c r="O274" s="17" t="str">
        <f>IF(N274="","",ROUND(N274*N(Items!G273),2))</f>
        <v/>
      </c>
    </row>
    <row r="275" spans="1:15" x14ac:dyDescent="0.3">
      <c r="A275" s="20" t="str">
        <f>IF(Items!A274="","",Items!A274)</f>
        <v/>
      </c>
      <c r="B275" s="20" t="str">
        <f>IF($A275="","",Items!C274&amp;"")</f>
        <v/>
      </c>
      <c r="C275" s="16" t="str">
        <f>IF($A275="","",N(Items!E274))</f>
        <v/>
      </c>
      <c r="D275" s="16" t="str">
        <f>IF($A275="","",SUMIFS(Entries!$D:$D,Entries!$B:$B,$A275,Entries!$C:$C,"Purchase"))</f>
        <v/>
      </c>
      <c r="E275" s="16" t="str">
        <f>IF($A275="","",SUMIFS(Entries!$D:$D,Entries!$B:$B,$A275,Entries!$C:$C,"Return to supplier"))</f>
        <v/>
      </c>
      <c r="F275" s="16" t="str">
        <f>IF($A275="","",SUMIFS(Entries!$D:$D,Entries!$B:$B,$A275,Entries!$C:$C,"Issue to kitchen"))</f>
        <v/>
      </c>
      <c r="G275" s="16" t="str">
        <f>IF($A275="","",SUMIFS(Entries!$D:$D,Entries!$B:$B,$A275,Entries!$C:$C,"Wastage"))</f>
        <v/>
      </c>
      <c r="H275" s="16" t="str">
        <f>IF($A275="","",SUMIFS(Entries!$D:$D,Entries!$B:$B,$A275,Entries!$C:$C,"Staff meal"))</f>
        <v/>
      </c>
      <c r="I275" s="21" t="str">
        <f t="shared" si="12"/>
        <v/>
      </c>
      <c r="J275" s="17" t="str">
        <f>IF($A275="","",ROUND(I275*N(Items!G274),2))</f>
        <v/>
      </c>
      <c r="K275" s="16" t="str">
        <f>IF($A275="","",N(Items!F274))</f>
        <v/>
      </c>
      <c r="L275" s="22" t="str">
        <f t="shared" si="13"/>
        <v/>
      </c>
      <c r="M275" s="13"/>
      <c r="N275" s="16" t="str">
        <f t="shared" si="14"/>
        <v/>
      </c>
      <c r="O275" s="17" t="str">
        <f>IF(N275="","",ROUND(N275*N(Items!G274),2))</f>
        <v/>
      </c>
    </row>
    <row r="276" spans="1:15" x14ac:dyDescent="0.3">
      <c r="A276" s="20" t="str">
        <f>IF(Items!A275="","",Items!A275)</f>
        <v/>
      </c>
      <c r="B276" s="20" t="str">
        <f>IF($A276="","",Items!C275&amp;"")</f>
        <v/>
      </c>
      <c r="C276" s="16" t="str">
        <f>IF($A276="","",N(Items!E275))</f>
        <v/>
      </c>
      <c r="D276" s="16" t="str">
        <f>IF($A276="","",SUMIFS(Entries!$D:$D,Entries!$B:$B,$A276,Entries!$C:$C,"Purchase"))</f>
        <v/>
      </c>
      <c r="E276" s="16" t="str">
        <f>IF($A276="","",SUMIFS(Entries!$D:$D,Entries!$B:$B,$A276,Entries!$C:$C,"Return to supplier"))</f>
        <v/>
      </c>
      <c r="F276" s="16" t="str">
        <f>IF($A276="","",SUMIFS(Entries!$D:$D,Entries!$B:$B,$A276,Entries!$C:$C,"Issue to kitchen"))</f>
        <v/>
      </c>
      <c r="G276" s="16" t="str">
        <f>IF($A276="","",SUMIFS(Entries!$D:$D,Entries!$B:$B,$A276,Entries!$C:$C,"Wastage"))</f>
        <v/>
      </c>
      <c r="H276" s="16" t="str">
        <f>IF($A276="","",SUMIFS(Entries!$D:$D,Entries!$B:$B,$A276,Entries!$C:$C,"Staff meal"))</f>
        <v/>
      </c>
      <c r="I276" s="21" t="str">
        <f t="shared" si="12"/>
        <v/>
      </c>
      <c r="J276" s="17" t="str">
        <f>IF($A276="","",ROUND(I276*N(Items!G275),2))</f>
        <v/>
      </c>
      <c r="K276" s="16" t="str">
        <f>IF($A276="","",N(Items!F275))</f>
        <v/>
      </c>
      <c r="L276" s="22" t="str">
        <f t="shared" si="13"/>
        <v/>
      </c>
      <c r="M276" s="13"/>
      <c r="N276" s="16" t="str">
        <f t="shared" si="14"/>
        <v/>
      </c>
      <c r="O276" s="17" t="str">
        <f>IF(N276="","",ROUND(N276*N(Items!G275),2))</f>
        <v/>
      </c>
    </row>
    <row r="277" spans="1:15" x14ac:dyDescent="0.3">
      <c r="A277" s="20" t="str">
        <f>IF(Items!A276="","",Items!A276)</f>
        <v/>
      </c>
      <c r="B277" s="20" t="str">
        <f>IF($A277="","",Items!C276&amp;"")</f>
        <v/>
      </c>
      <c r="C277" s="16" t="str">
        <f>IF($A277="","",N(Items!E276))</f>
        <v/>
      </c>
      <c r="D277" s="16" t="str">
        <f>IF($A277="","",SUMIFS(Entries!$D:$D,Entries!$B:$B,$A277,Entries!$C:$C,"Purchase"))</f>
        <v/>
      </c>
      <c r="E277" s="16" t="str">
        <f>IF($A277="","",SUMIFS(Entries!$D:$D,Entries!$B:$B,$A277,Entries!$C:$C,"Return to supplier"))</f>
        <v/>
      </c>
      <c r="F277" s="16" t="str">
        <f>IF($A277="","",SUMIFS(Entries!$D:$D,Entries!$B:$B,$A277,Entries!$C:$C,"Issue to kitchen"))</f>
        <v/>
      </c>
      <c r="G277" s="16" t="str">
        <f>IF($A277="","",SUMIFS(Entries!$D:$D,Entries!$B:$B,$A277,Entries!$C:$C,"Wastage"))</f>
        <v/>
      </c>
      <c r="H277" s="16" t="str">
        <f>IF($A277="","",SUMIFS(Entries!$D:$D,Entries!$B:$B,$A277,Entries!$C:$C,"Staff meal"))</f>
        <v/>
      </c>
      <c r="I277" s="21" t="str">
        <f t="shared" si="12"/>
        <v/>
      </c>
      <c r="J277" s="17" t="str">
        <f>IF($A277="","",ROUND(I277*N(Items!G276),2))</f>
        <v/>
      </c>
      <c r="K277" s="16" t="str">
        <f>IF($A277="","",N(Items!F276))</f>
        <v/>
      </c>
      <c r="L277" s="22" t="str">
        <f t="shared" si="13"/>
        <v/>
      </c>
      <c r="M277" s="13"/>
      <c r="N277" s="16" t="str">
        <f t="shared" si="14"/>
        <v/>
      </c>
      <c r="O277" s="17" t="str">
        <f>IF(N277="","",ROUND(N277*N(Items!G276),2))</f>
        <v/>
      </c>
    </row>
    <row r="278" spans="1:15" x14ac:dyDescent="0.3">
      <c r="A278" s="20" t="str">
        <f>IF(Items!A277="","",Items!A277)</f>
        <v/>
      </c>
      <c r="B278" s="20" t="str">
        <f>IF($A278="","",Items!C277&amp;"")</f>
        <v/>
      </c>
      <c r="C278" s="16" t="str">
        <f>IF($A278="","",N(Items!E277))</f>
        <v/>
      </c>
      <c r="D278" s="16" t="str">
        <f>IF($A278="","",SUMIFS(Entries!$D:$D,Entries!$B:$B,$A278,Entries!$C:$C,"Purchase"))</f>
        <v/>
      </c>
      <c r="E278" s="16" t="str">
        <f>IF($A278="","",SUMIFS(Entries!$D:$D,Entries!$B:$B,$A278,Entries!$C:$C,"Return to supplier"))</f>
        <v/>
      </c>
      <c r="F278" s="16" t="str">
        <f>IF($A278="","",SUMIFS(Entries!$D:$D,Entries!$B:$B,$A278,Entries!$C:$C,"Issue to kitchen"))</f>
        <v/>
      </c>
      <c r="G278" s="16" t="str">
        <f>IF($A278="","",SUMIFS(Entries!$D:$D,Entries!$B:$B,$A278,Entries!$C:$C,"Wastage"))</f>
        <v/>
      </c>
      <c r="H278" s="16" t="str">
        <f>IF($A278="","",SUMIFS(Entries!$D:$D,Entries!$B:$B,$A278,Entries!$C:$C,"Staff meal"))</f>
        <v/>
      </c>
      <c r="I278" s="21" t="str">
        <f t="shared" si="12"/>
        <v/>
      </c>
      <c r="J278" s="17" t="str">
        <f>IF($A278="","",ROUND(I278*N(Items!G277),2))</f>
        <v/>
      </c>
      <c r="K278" s="16" t="str">
        <f>IF($A278="","",N(Items!F277))</f>
        <v/>
      </c>
      <c r="L278" s="22" t="str">
        <f t="shared" si="13"/>
        <v/>
      </c>
      <c r="M278" s="13"/>
      <c r="N278" s="16" t="str">
        <f t="shared" si="14"/>
        <v/>
      </c>
      <c r="O278" s="17" t="str">
        <f>IF(N278="","",ROUND(N278*N(Items!G277),2))</f>
        <v/>
      </c>
    </row>
    <row r="279" spans="1:15" x14ac:dyDescent="0.3">
      <c r="A279" s="20" t="str">
        <f>IF(Items!A278="","",Items!A278)</f>
        <v/>
      </c>
      <c r="B279" s="20" t="str">
        <f>IF($A279="","",Items!C278&amp;"")</f>
        <v/>
      </c>
      <c r="C279" s="16" t="str">
        <f>IF($A279="","",N(Items!E278))</f>
        <v/>
      </c>
      <c r="D279" s="16" t="str">
        <f>IF($A279="","",SUMIFS(Entries!$D:$D,Entries!$B:$B,$A279,Entries!$C:$C,"Purchase"))</f>
        <v/>
      </c>
      <c r="E279" s="16" t="str">
        <f>IF($A279="","",SUMIFS(Entries!$D:$D,Entries!$B:$B,$A279,Entries!$C:$C,"Return to supplier"))</f>
        <v/>
      </c>
      <c r="F279" s="16" t="str">
        <f>IF($A279="","",SUMIFS(Entries!$D:$D,Entries!$B:$B,$A279,Entries!$C:$C,"Issue to kitchen"))</f>
        <v/>
      </c>
      <c r="G279" s="16" t="str">
        <f>IF($A279="","",SUMIFS(Entries!$D:$D,Entries!$B:$B,$A279,Entries!$C:$C,"Wastage"))</f>
        <v/>
      </c>
      <c r="H279" s="16" t="str">
        <f>IF($A279="","",SUMIFS(Entries!$D:$D,Entries!$B:$B,$A279,Entries!$C:$C,"Staff meal"))</f>
        <v/>
      </c>
      <c r="I279" s="21" t="str">
        <f t="shared" si="12"/>
        <v/>
      </c>
      <c r="J279" s="17" t="str">
        <f>IF($A279="","",ROUND(I279*N(Items!G278),2))</f>
        <v/>
      </c>
      <c r="K279" s="16" t="str">
        <f>IF($A279="","",N(Items!F278))</f>
        <v/>
      </c>
      <c r="L279" s="22" t="str">
        <f t="shared" si="13"/>
        <v/>
      </c>
      <c r="M279" s="13"/>
      <c r="N279" s="16" t="str">
        <f t="shared" si="14"/>
        <v/>
      </c>
      <c r="O279" s="17" t="str">
        <f>IF(N279="","",ROUND(N279*N(Items!G278),2))</f>
        <v/>
      </c>
    </row>
    <row r="280" spans="1:15" x14ac:dyDescent="0.3">
      <c r="A280" s="20" t="str">
        <f>IF(Items!A279="","",Items!A279)</f>
        <v/>
      </c>
      <c r="B280" s="20" t="str">
        <f>IF($A280="","",Items!C279&amp;"")</f>
        <v/>
      </c>
      <c r="C280" s="16" t="str">
        <f>IF($A280="","",N(Items!E279))</f>
        <v/>
      </c>
      <c r="D280" s="16" t="str">
        <f>IF($A280="","",SUMIFS(Entries!$D:$D,Entries!$B:$B,$A280,Entries!$C:$C,"Purchase"))</f>
        <v/>
      </c>
      <c r="E280" s="16" t="str">
        <f>IF($A280="","",SUMIFS(Entries!$D:$D,Entries!$B:$B,$A280,Entries!$C:$C,"Return to supplier"))</f>
        <v/>
      </c>
      <c r="F280" s="16" t="str">
        <f>IF($A280="","",SUMIFS(Entries!$D:$D,Entries!$B:$B,$A280,Entries!$C:$C,"Issue to kitchen"))</f>
        <v/>
      </c>
      <c r="G280" s="16" t="str">
        <f>IF($A280="","",SUMIFS(Entries!$D:$D,Entries!$B:$B,$A280,Entries!$C:$C,"Wastage"))</f>
        <v/>
      </c>
      <c r="H280" s="16" t="str">
        <f>IF($A280="","",SUMIFS(Entries!$D:$D,Entries!$B:$B,$A280,Entries!$C:$C,"Staff meal"))</f>
        <v/>
      </c>
      <c r="I280" s="21" t="str">
        <f t="shared" si="12"/>
        <v/>
      </c>
      <c r="J280" s="17" t="str">
        <f>IF($A280="","",ROUND(I280*N(Items!G279),2))</f>
        <v/>
      </c>
      <c r="K280" s="16" t="str">
        <f>IF($A280="","",N(Items!F279))</f>
        <v/>
      </c>
      <c r="L280" s="22" t="str">
        <f t="shared" si="13"/>
        <v/>
      </c>
      <c r="M280" s="13"/>
      <c r="N280" s="16" t="str">
        <f t="shared" si="14"/>
        <v/>
      </c>
      <c r="O280" s="17" t="str">
        <f>IF(N280="","",ROUND(N280*N(Items!G279),2))</f>
        <v/>
      </c>
    </row>
    <row r="281" spans="1:15" x14ac:dyDescent="0.3">
      <c r="A281" s="20" t="str">
        <f>IF(Items!A280="","",Items!A280)</f>
        <v/>
      </c>
      <c r="B281" s="20" t="str">
        <f>IF($A281="","",Items!C280&amp;"")</f>
        <v/>
      </c>
      <c r="C281" s="16" t="str">
        <f>IF($A281="","",N(Items!E280))</f>
        <v/>
      </c>
      <c r="D281" s="16" t="str">
        <f>IF($A281="","",SUMIFS(Entries!$D:$D,Entries!$B:$B,$A281,Entries!$C:$C,"Purchase"))</f>
        <v/>
      </c>
      <c r="E281" s="16" t="str">
        <f>IF($A281="","",SUMIFS(Entries!$D:$D,Entries!$B:$B,$A281,Entries!$C:$C,"Return to supplier"))</f>
        <v/>
      </c>
      <c r="F281" s="16" t="str">
        <f>IF($A281="","",SUMIFS(Entries!$D:$D,Entries!$B:$B,$A281,Entries!$C:$C,"Issue to kitchen"))</f>
        <v/>
      </c>
      <c r="G281" s="16" t="str">
        <f>IF($A281="","",SUMIFS(Entries!$D:$D,Entries!$B:$B,$A281,Entries!$C:$C,"Wastage"))</f>
        <v/>
      </c>
      <c r="H281" s="16" t="str">
        <f>IF($A281="","",SUMIFS(Entries!$D:$D,Entries!$B:$B,$A281,Entries!$C:$C,"Staff meal"))</f>
        <v/>
      </c>
      <c r="I281" s="21" t="str">
        <f t="shared" si="12"/>
        <v/>
      </c>
      <c r="J281" s="17" t="str">
        <f>IF($A281="","",ROUND(I281*N(Items!G280),2))</f>
        <v/>
      </c>
      <c r="K281" s="16" t="str">
        <f>IF($A281="","",N(Items!F280))</f>
        <v/>
      </c>
      <c r="L281" s="22" t="str">
        <f t="shared" si="13"/>
        <v/>
      </c>
      <c r="M281" s="13"/>
      <c r="N281" s="16" t="str">
        <f t="shared" si="14"/>
        <v/>
      </c>
      <c r="O281" s="17" t="str">
        <f>IF(N281="","",ROUND(N281*N(Items!G280),2))</f>
        <v/>
      </c>
    </row>
    <row r="282" spans="1:15" x14ac:dyDescent="0.3">
      <c r="A282" s="20" t="str">
        <f>IF(Items!A281="","",Items!A281)</f>
        <v/>
      </c>
      <c r="B282" s="20" t="str">
        <f>IF($A282="","",Items!C281&amp;"")</f>
        <v/>
      </c>
      <c r="C282" s="16" t="str">
        <f>IF($A282="","",N(Items!E281))</f>
        <v/>
      </c>
      <c r="D282" s="16" t="str">
        <f>IF($A282="","",SUMIFS(Entries!$D:$D,Entries!$B:$B,$A282,Entries!$C:$C,"Purchase"))</f>
        <v/>
      </c>
      <c r="E282" s="16" t="str">
        <f>IF($A282="","",SUMIFS(Entries!$D:$D,Entries!$B:$B,$A282,Entries!$C:$C,"Return to supplier"))</f>
        <v/>
      </c>
      <c r="F282" s="16" t="str">
        <f>IF($A282="","",SUMIFS(Entries!$D:$D,Entries!$B:$B,$A282,Entries!$C:$C,"Issue to kitchen"))</f>
        <v/>
      </c>
      <c r="G282" s="16" t="str">
        <f>IF($A282="","",SUMIFS(Entries!$D:$D,Entries!$B:$B,$A282,Entries!$C:$C,"Wastage"))</f>
        <v/>
      </c>
      <c r="H282" s="16" t="str">
        <f>IF($A282="","",SUMIFS(Entries!$D:$D,Entries!$B:$B,$A282,Entries!$C:$C,"Staff meal"))</f>
        <v/>
      </c>
      <c r="I282" s="21" t="str">
        <f t="shared" si="12"/>
        <v/>
      </c>
      <c r="J282" s="17" t="str">
        <f>IF($A282="","",ROUND(I282*N(Items!G281),2))</f>
        <v/>
      </c>
      <c r="K282" s="16" t="str">
        <f>IF($A282="","",N(Items!F281))</f>
        <v/>
      </c>
      <c r="L282" s="22" t="str">
        <f t="shared" si="13"/>
        <v/>
      </c>
      <c r="M282" s="13"/>
      <c r="N282" s="16" t="str">
        <f t="shared" si="14"/>
        <v/>
      </c>
      <c r="O282" s="17" t="str">
        <f>IF(N282="","",ROUND(N282*N(Items!G281),2))</f>
        <v/>
      </c>
    </row>
    <row r="283" spans="1:15" x14ac:dyDescent="0.3">
      <c r="A283" s="20" t="str">
        <f>IF(Items!A282="","",Items!A282)</f>
        <v/>
      </c>
      <c r="B283" s="20" t="str">
        <f>IF($A283="","",Items!C282&amp;"")</f>
        <v/>
      </c>
      <c r="C283" s="16" t="str">
        <f>IF($A283="","",N(Items!E282))</f>
        <v/>
      </c>
      <c r="D283" s="16" t="str">
        <f>IF($A283="","",SUMIFS(Entries!$D:$D,Entries!$B:$B,$A283,Entries!$C:$C,"Purchase"))</f>
        <v/>
      </c>
      <c r="E283" s="16" t="str">
        <f>IF($A283="","",SUMIFS(Entries!$D:$D,Entries!$B:$B,$A283,Entries!$C:$C,"Return to supplier"))</f>
        <v/>
      </c>
      <c r="F283" s="16" t="str">
        <f>IF($A283="","",SUMIFS(Entries!$D:$D,Entries!$B:$B,$A283,Entries!$C:$C,"Issue to kitchen"))</f>
        <v/>
      </c>
      <c r="G283" s="16" t="str">
        <f>IF($A283="","",SUMIFS(Entries!$D:$D,Entries!$B:$B,$A283,Entries!$C:$C,"Wastage"))</f>
        <v/>
      </c>
      <c r="H283" s="16" t="str">
        <f>IF($A283="","",SUMIFS(Entries!$D:$D,Entries!$B:$B,$A283,Entries!$C:$C,"Staff meal"))</f>
        <v/>
      </c>
      <c r="I283" s="21" t="str">
        <f t="shared" si="12"/>
        <v/>
      </c>
      <c r="J283" s="17" t="str">
        <f>IF($A283="","",ROUND(I283*N(Items!G282),2))</f>
        <v/>
      </c>
      <c r="K283" s="16" t="str">
        <f>IF($A283="","",N(Items!F282))</f>
        <v/>
      </c>
      <c r="L283" s="22" t="str">
        <f t="shared" si="13"/>
        <v/>
      </c>
      <c r="M283" s="13"/>
      <c r="N283" s="16" t="str">
        <f t="shared" si="14"/>
        <v/>
      </c>
      <c r="O283" s="17" t="str">
        <f>IF(N283="","",ROUND(N283*N(Items!G282),2))</f>
        <v/>
      </c>
    </row>
    <row r="284" spans="1:15" x14ac:dyDescent="0.3">
      <c r="A284" s="20" t="str">
        <f>IF(Items!A283="","",Items!A283)</f>
        <v/>
      </c>
      <c r="B284" s="20" t="str">
        <f>IF($A284="","",Items!C283&amp;"")</f>
        <v/>
      </c>
      <c r="C284" s="16" t="str">
        <f>IF($A284="","",N(Items!E283))</f>
        <v/>
      </c>
      <c r="D284" s="16" t="str">
        <f>IF($A284="","",SUMIFS(Entries!$D:$D,Entries!$B:$B,$A284,Entries!$C:$C,"Purchase"))</f>
        <v/>
      </c>
      <c r="E284" s="16" t="str">
        <f>IF($A284="","",SUMIFS(Entries!$D:$D,Entries!$B:$B,$A284,Entries!$C:$C,"Return to supplier"))</f>
        <v/>
      </c>
      <c r="F284" s="16" t="str">
        <f>IF($A284="","",SUMIFS(Entries!$D:$D,Entries!$B:$B,$A284,Entries!$C:$C,"Issue to kitchen"))</f>
        <v/>
      </c>
      <c r="G284" s="16" t="str">
        <f>IF($A284="","",SUMIFS(Entries!$D:$D,Entries!$B:$B,$A284,Entries!$C:$C,"Wastage"))</f>
        <v/>
      </c>
      <c r="H284" s="16" t="str">
        <f>IF($A284="","",SUMIFS(Entries!$D:$D,Entries!$B:$B,$A284,Entries!$C:$C,"Staff meal"))</f>
        <v/>
      </c>
      <c r="I284" s="21" t="str">
        <f t="shared" si="12"/>
        <v/>
      </c>
      <c r="J284" s="17" t="str">
        <f>IF($A284="","",ROUND(I284*N(Items!G283),2))</f>
        <v/>
      </c>
      <c r="K284" s="16" t="str">
        <f>IF($A284="","",N(Items!F283))</f>
        <v/>
      </c>
      <c r="L284" s="22" t="str">
        <f t="shared" si="13"/>
        <v/>
      </c>
      <c r="M284" s="13"/>
      <c r="N284" s="16" t="str">
        <f t="shared" si="14"/>
        <v/>
      </c>
      <c r="O284" s="17" t="str">
        <f>IF(N284="","",ROUND(N284*N(Items!G283),2))</f>
        <v/>
      </c>
    </row>
    <row r="285" spans="1:15" x14ac:dyDescent="0.3">
      <c r="A285" s="20" t="str">
        <f>IF(Items!A284="","",Items!A284)</f>
        <v/>
      </c>
      <c r="B285" s="20" t="str">
        <f>IF($A285="","",Items!C284&amp;"")</f>
        <v/>
      </c>
      <c r="C285" s="16" t="str">
        <f>IF($A285="","",N(Items!E284))</f>
        <v/>
      </c>
      <c r="D285" s="16" t="str">
        <f>IF($A285="","",SUMIFS(Entries!$D:$D,Entries!$B:$B,$A285,Entries!$C:$C,"Purchase"))</f>
        <v/>
      </c>
      <c r="E285" s="16" t="str">
        <f>IF($A285="","",SUMIFS(Entries!$D:$D,Entries!$B:$B,$A285,Entries!$C:$C,"Return to supplier"))</f>
        <v/>
      </c>
      <c r="F285" s="16" t="str">
        <f>IF($A285="","",SUMIFS(Entries!$D:$D,Entries!$B:$B,$A285,Entries!$C:$C,"Issue to kitchen"))</f>
        <v/>
      </c>
      <c r="G285" s="16" t="str">
        <f>IF($A285="","",SUMIFS(Entries!$D:$D,Entries!$B:$B,$A285,Entries!$C:$C,"Wastage"))</f>
        <v/>
      </c>
      <c r="H285" s="16" t="str">
        <f>IF($A285="","",SUMIFS(Entries!$D:$D,Entries!$B:$B,$A285,Entries!$C:$C,"Staff meal"))</f>
        <v/>
      </c>
      <c r="I285" s="21" t="str">
        <f t="shared" si="12"/>
        <v/>
      </c>
      <c r="J285" s="17" t="str">
        <f>IF($A285="","",ROUND(I285*N(Items!G284),2))</f>
        <v/>
      </c>
      <c r="K285" s="16" t="str">
        <f>IF($A285="","",N(Items!F284))</f>
        <v/>
      </c>
      <c r="L285" s="22" t="str">
        <f t="shared" si="13"/>
        <v/>
      </c>
      <c r="M285" s="13"/>
      <c r="N285" s="16" t="str">
        <f t="shared" si="14"/>
        <v/>
      </c>
      <c r="O285" s="17" t="str">
        <f>IF(N285="","",ROUND(N285*N(Items!G284),2))</f>
        <v/>
      </c>
    </row>
    <row r="286" spans="1:15" x14ac:dyDescent="0.3">
      <c r="A286" s="20" t="str">
        <f>IF(Items!A285="","",Items!A285)</f>
        <v/>
      </c>
      <c r="B286" s="20" t="str">
        <f>IF($A286="","",Items!C285&amp;"")</f>
        <v/>
      </c>
      <c r="C286" s="16" t="str">
        <f>IF($A286="","",N(Items!E285))</f>
        <v/>
      </c>
      <c r="D286" s="16" t="str">
        <f>IF($A286="","",SUMIFS(Entries!$D:$D,Entries!$B:$B,$A286,Entries!$C:$C,"Purchase"))</f>
        <v/>
      </c>
      <c r="E286" s="16" t="str">
        <f>IF($A286="","",SUMIFS(Entries!$D:$D,Entries!$B:$B,$A286,Entries!$C:$C,"Return to supplier"))</f>
        <v/>
      </c>
      <c r="F286" s="16" t="str">
        <f>IF($A286="","",SUMIFS(Entries!$D:$D,Entries!$B:$B,$A286,Entries!$C:$C,"Issue to kitchen"))</f>
        <v/>
      </c>
      <c r="G286" s="16" t="str">
        <f>IF($A286="","",SUMIFS(Entries!$D:$D,Entries!$B:$B,$A286,Entries!$C:$C,"Wastage"))</f>
        <v/>
      </c>
      <c r="H286" s="16" t="str">
        <f>IF($A286="","",SUMIFS(Entries!$D:$D,Entries!$B:$B,$A286,Entries!$C:$C,"Staff meal"))</f>
        <v/>
      </c>
      <c r="I286" s="21" t="str">
        <f t="shared" si="12"/>
        <v/>
      </c>
      <c r="J286" s="17" t="str">
        <f>IF($A286="","",ROUND(I286*N(Items!G285),2))</f>
        <v/>
      </c>
      <c r="K286" s="16" t="str">
        <f>IF($A286="","",N(Items!F285))</f>
        <v/>
      </c>
      <c r="L286" s="22" t="str">
        <f t="shared" si="13"/>
        <v/>
      </c>
      <c r="M286" s="13"/>
      <c r="N286" s="16" t="str">
        <f t="shared" si="14"/>
        <v/>
      </c>
      <c r="O286" s="17" t="str">
        <f>IF(N286="","",ROUND(N286*N(Items!G285),2))</f>
        <v/>
      </c>
    </row>
    <row r="287" spans="1:15" x14ac:dyDescent="0.3">
      <c r="A287" s="20" t="str">
        <f>IF(Items!A286="","",Items!A286)</f>
        <v/>
      </c>
      <c r="B287" s="20" t="str">
        <f>IF($A287="","",Items!C286&amp;"")</f>
        <v/>
      </c>
      <c r="C287" s="16" t="str">
        <f>IF($A287="","",N(Items!E286))</f>
        <v/>
      </c>
      <c r="D287" s="16" t="str">
        <f>IF($A287="","",SUMIFS(Entries!$D:$D,Entries!$B:$B,$A287,Entries!$C:$C,"Purchase"))</f>
        <v/>
      </c>
      <c r="E287" s="16" t="str">
        <f>IF($A287="","",SUMIFS(Entries!$D:$D,Entries!$B:$B,$A287,Entries!$C:$C,"Return to supplier"))</f>
        <v/>
      </c>
      <c r="F287" s="16" t="str">
        <f>IF($A287="","",SUMIFS(Entries!$D:$D,Entries!$B:$B,$A287,Entries!$C:$C,"Issue to kitchen"))</f>
        <v/>
      </c>
      <c r="G287" s="16" t="str">
        <f>IF($A287="","",SUMIFS(Entries!$D:$D,Entries!$B:$B,$A287,Entries!$C:$C,"Wastage"))</f>
        <v/>
      </c>
      <c r="H287" s="16" t="str">
        <f>IF($A287="","",SUMIFS(Entries!$D:$D,Entries!$B:$B,$A287,Entries!$C:$C,"Staff meal"))</f>
        <v/>
      </c>
      <c r="I287" s="21" t="str">
        <f t="shared" si="12"/>
        <v/>
      </c>
      <c r="J287" s="17" t="str">
        <f>IF($A287="","",ROUND(I287*N(Items!G286),2))</f>
        <v/>
      </c>
      <c r="K287" s="16" t="str">
        <f>IF($A287="","",N(Items!F286))</f>
        <v/>
      </c>
      <c r="L287" s="22" t="str">
        <f t="shared" si="13"/>
        <v/>
      </c>
      <c r="M287" s="13"/>
      <c r="N287" s="16" t="str">
        <f t="shared" si="14"/>
        <v/>
      </c>
      <c r="O287" s="17" t="str">
        <f>IF(N287="","",ROUND(N287*N(Items!G286),2))</f>
        <v/>
      </c>
    </row>
    <row r="288" spans="1:15" x14ac:dyDescent="0.3">
      <c r="A288" s="20" t="str">
        <f>IF(Items!A287="","",Items!A287)</f>
        <v/>
      </c>
      <c r="B288" s="20" t="str">
        <f>IF($A288="","",Items!C287&amp;"")</f>
        <v/>
      </c>
      <c r="C288" s="16" t="str">
        <f>IF($A288="","",N(Items!E287))</f>
        <v/>
      </c>
      <c r="D288" s="16" t="str">
        <f>IF($A288="","",SUMIFS(Entries!$D:$D,Entries!$B:$B,$A288,Entries!$C:$C,"Purchase"))</f>
        <v/>
      </c>
      <c r="E288" s="16" t="str">
        <f>IF($A288="","",SUMIFS(Entries!$D:$D,Entries!$B:$B,$A288,Entries!$C:$C,"Return to supplier"))</f>
        <v/>
      </c>
      <c r="F288" s="16" t="str">
        <f>IF($A288="","",SUMIFS(Entries!$D:$D,Entries!$B:$B,$A288,Entries!$C:$C,"Issue to kitchen"))</f>
        <v/>
      </c>
      <c r="G288" s="16" t="str">
        <f>IF($A288="","",SUMIFS(Entries!$D:$D,Entries!$B:$B,$A288,Entries!$C:$C,"Wastage"))</f>
        <v/>
      </c>
      <c r="H288" s="16" t="str">
        <f>IF($A288="","",SUMIFS(Entries!$D:$D,Entries!$B:$B,$A288,Entries!$C:$C,"Staff meal"))</f>
        <v/>
      </c>
      <c r="I288" s="21" t="str">
        <f t="shared" si="12"/>
        <v/>
      </c>
      <c r="J288" s="17" t="str">
        <f>IF($A288="","",ROUND(I288*N(Items!G287),2))</f>
        <v/>
      </c>
      <c r="K288" s="16" t="str">
        <f>IF($A288="","",N(Items!F287))</f>
        <v/>
      </c>
      <c r="L288" s="22" t="str">
        <f t="shared" si="13"/>
        <v/>
      </c>
      <c r="M288" s="13"/>
      <c r="N288" s="16" t="str">
        <f t="shared" si="14"/>
        <v/>
      </c>
      <c r="O288" s="17" t="str">
        <f>IF(N288="","",ROUND(N288*N(Items!G287),2))</f>
        <v/>
      </c>
    </row>
    <row r="289" spans="1:15" x14ac:dyDescent="0.3">
      <c r="A289" s="20" t="str">
        <f>IF(Items!A288="","",Items!A288)</f>
        <v/>
      </c>
      <c r="B289" s="20" t="str">
        <f>IF($A289="","",Items!C288&amp;"")</f>
        <v/>
      </c>
      <c r="C289" s="16" t="str">
        <f>IF($A289="","",N(Items!E288))</f>
        <v/>
      </c>
      <c r="D289" s="16" t="str">
        <f>IF($A289="","",SUMIFS(Entries!$D:$D,Entries!$B:$B,$A289,Entries!$C:$C,"Purchase"))</f>
        <v/>
      </c>
      <c r="E289" s="16" t="str">
        <f>IF($A289="","",SUMIFS(Entries!$D:$D,Entries!$B:$B,$A289,Entries!$C:$C,"Return to supplier"))</f>
        <v/>
      </c>
      <c r="F289" s="16" t="str">
        <f>IF($A289="","",SUMIFS(Entries!$D:$D,Entries!$B:$B,$A289,Entries!$C:$C,"Issue to kitchen"))</f>
        <v/>
      </c>
      <c r="G289" s="16" t="str">
        <f>IF($A289="","",SUMIFS(Entries!$D:$D,Entries!$B:$B,$A289,Entries!$C:$C,"Wastage"))</f>
        <v/>
      </c>
      <c r="H289" s="16" t="str">
        <f>IF($A289="","",SUMIFS(Entries!$D:$D,Entries!$B:$B,$A289,Entries!$C:$C,"Staff meal"))</f>
        <v/>
      </c>
      <c r="I289" s="21" t="str">
        <f t="shared" si="12"/>
        <v/>
      </c>
      <c r="J289" s="17" t="str">
        <f>IF($A289="","",ROUND(I289*N(Items!G288),2))</f>
        <v/>
      </c>
      <c r="K289" s="16" t="str">
        <f>IF($A289="","",N(Items!F288))</f>
        <v/>
      </c>
      <c r="L289" s="22" t="str">
        <f t="shared" si="13"/>
        <v/>
      </c>
      <c r="M289" s="13"/>
      <c r="N289" s="16" t="str">
        <f t="shared" si="14"/>
        <v/>
      </c>
      <c r="O289" s="17" t="str">
        <f>IF(N289="","",ROUND(N289*N(Items!G288),2))</f>
        <v/>
      </c>
    </row>
    <row r="290" spans="1:15" x14ac:dyDescent="0.3">
      <c r="A290" s="20" t="str">
        <f>IF(Items!A289="","",Items!A289)</f>
        <v/>
      </c>
      <c r="B290" s="20" t="str">
        <f>IF($A290="","",Items!C289&amp;"")</f>
        <v/>
      </c>
      <c r="C290" s="16" t="str">
        <f>IF($A290="","",N(Items!E289))</f>
        <v/>
      </c>
      <c r="D290" s="16" t="str">
        <f>IF($A290="","",SUMIFS(Entries!$D:$D,Entries!$B:$B,$A290,Entries!$C:$C,"Purchase"))</f>
        <v/>
      </c>
      <c r="E290" s="16" t="str">
        <f>IF($A290="","",SUMIFS(Entries!$D:$D,Entries!$B:$B,$A290,Entries!$C:$C,"Return to supplier"))</f>
        <v/>
      </c>
      <c r="F290" s="16" t="str">
        <f>IF($A290="","",SUMIFS(Entries!$D:$D,Entries!$B:$B,$A290,Entries!$C:$C,"Issue to kitchen"))</f>
        <v/>
      </c>
      <c r="G290" s="16" t="str">
        <f>IF($A290="","",SUMIFS(Entries!$D:$D,Entries!$B:$B,$A290,Entries!$C:$C,"Wastage"))</f>
        <v/>
      </c>
      <c r="H290" s="16" t="str">
        <f>IF($A290="","",SUMIFS(Entries!$D:$D,Entries!$B:$B,$A290,Entries!$C:$C,"Staff meal"))</f>
        <v/>
      </c>
      <c r="I290" s="21" t="str">
        <f t="shared" si="12"/>
        <v/>
      </c>
      <c r="J290" s="17" t="str">
        <f>IF($A290="","",ROUND(I290*N(Items!G289),2))</f>
        <v/>
      </c>
      <c r="K290" s="16" t="str">
        <f>IF($A290="","",N(Items!F289))</f>
        <v/>
      </c>
      <c r="L290" s="22" t="str">
        <f t="shared" si="13"/>
        <v/>
      </c>
      <c r="M290" s="13"/>
      <c r="N290" s="16" t="str">
        <f t="shared" si="14"/>
        <v/>
      </c>
      <c r="O290" s="17" t="str">
        <f>IF(N290="","",ROUND(N290*N(Items!G289),2))</f>
        <v/>
      </c>
    </row>
    <row r="291" spans="1:15" x14ac:dyDescent="0.3">
      <c r="A291" s="20" t="str">
        <f>IF(Items!A290="","",Items!A290)</f>
        <v/>
      </c>
      <c r="B291" s="20" t="str">
        <f>IF($A291="","",Items!C290&amp;"")</f>
        <v/>
      </c>
      <c r="C291" s="16" t="str">
        <f>IF($A291="","",N(Items!E290))</f>
        <v/>
      </c>
      <c r="D291" s="16" t="str">
        <f>IF($A291="","",SUMIFS(Entries!$D:$D,Entries!$B:$B,$A291,Entries!$C:$C,"Purchase"))</f>
        <v/>
      </c>
      <c r="E291" s="16" t="str">
        <f>IF($A291="","",SUMIFS(Entries!$D:$D,Entries!$B:$B,$A291,Entries!$C:$C,"Return to supplier"))</f>
        <v/>
      </c>
      <c r="F291" s="16" t="str">
        <f>IF($A291="","",SUMIFS(Entries!$D:$D,Entries!$B:$B,$A291,Entries!$C:$C,"Issue to kitchen"))</f>
        <v/>
      </c>
      <c r="G291" s="16" t="str">
        <f>IF($A291="","",SUMIFS(Entries!$D:$D,Entries!$B:$B,$A291,Entries!$C:$C,"Wastage"))</f>
        <v/>
      </c>
      <c r="H291" s="16" t="str">
        <f>IF($A291="","",SUMIFS(Entries!$D:$D,Entries!$B:$B,$A291,Entries!$C:$C,"Staff meal"))</f>
        <v/>
      </c>
      <c r="I291" s="21" t="str">
        <f t="shared" si="12"/>
        <v/>
      </c>
      <c r="J291" s="17" t="str">
        <f>IF($A291="","",ROUND(I291*N(Items!G290),2))</f>
        <v/>
      </c>
      <c r="K291" s="16" t="str">
        <f>IF($A291="","",N(Items!F290))</f>
        <v/>
      </c>
      <c r="L291" s="22" t="str">
        <f t="shared" si="13"/>
        <v/>
      </c>
      <c r="M291" s="13"/>
      <c r="N291" s="16" t="str">
        <f t="shared" si="14"/>
        <v/>
      </c>
      <c r="O291" s="17" t="str">
        <f>IF(N291="","",ROUND(N291*N(Items!G290),2))</f>
        <v/>
      </c>
    </row>
    <row r="292" spans="1:15" x14ac:dyDescent="0.3">
      <c r="A292" s="20" t="str">
        <f>IF(Items!A291="","",Items!A291)</f>
        <v/>
      </c>
      <c r="B292" s="20" t="str">
        <f>IF($A292="","",Items!C291&amp;"")</f>
        <v/>
      </c>
      <c r="C292" s="16" t="str">
        <f>IF($A292="","",N(Items!E291))</f>
        <v/>
      </c>
      <c r="D292" s="16" t="str">
        <f>IF($A292="","",SUMIFS(Entries!$D:$D,Entries!$B:$B,$A292,Entries!$C:$C,"Purchase"))</f>
        <v/>
      </c>
      <c r="E292" s="16" t="str">
        <f>IF($A292="","",SUMIFS(Entries!$D:$D,Entries!$B:$B,$A292,Entries!$C:$C,"Return to supplier"))</f>
        <v/>
      </c>
      <c r="F292" s="16" t="str">
        <f>IF($A292="","",SUMIFS(Entries!$D:$D,Entries!$B:$B,$A292,Entries!$C:$C,"Issue to kitchen"))</f>
        <v/>
      </c>
      <c r="G292" s="16" t="str">
        <f>IF($A292="","",SUMIFS(Entries!$D:$D,Entries!$B:$B,$A292,Entries!$C:$C,"Wastage"))</f>
        <v/>
      </c>
      <c r="H292" s="16" t="str">
        <f>IF($A292="","",SUMIFS(Entries!$D:$D,Entries!$B:$B,$A292,Entries!$C:$C,"Staff meal"))</f>
        <v/>
      </c>
      <c r="I292" s="21" t="str">
        <f t="shared" si="12"/>
        <v/>
      </c>
      <c r="J292" s="17" t="str">
        <f>IF($A292="","",ROUND(I292*N(Items!G291),2))</f>
        <v/>
      </c>
      <c r="K292" s="16" t="str">
        <f>IF($A292="","",N(Items!F291))</f>
        <v/>
      </c>
      <c r="L292" s="22" t="str">
        <f t="shared" si="13"/>
        <v/>
      </c>
      <c r="M292" s="13"/>
      <c r="N292" s="16" t="str">
        <f t="shared" si="14"/>
        <v/>
      </c>
      <c r="O292" s="17" t="str">
        <f>IF(N292="","",ROUND(N292*N(Items!G291),2))</f>
        <v/>
      </c>
    </row>
    <row r="293" spans="1:15" x14ac:dyDescent="0.3">
      <c r="A293" s="20" t="str">
        <f>IF(Items!A292="","",Items!A292)</f>
        <v/>
      </c>
      <c r="B293" s="20" t="str">
        <f>IF($A293="","",Items!C292&amp;"")</f>
        <v/>
      </c>
      <c r="C293" s="16" t="str">
        <f>IF($A293="","",N(Items!E292))</f>
        <v/>
      </c>
      <c r="D293" s="16" t="str">
        <f>IF($A293="","",SUMIFS(Entries!$D:$D,Entries!$B:$B,$A293,Entries!$C:$C,"Purchase"))</f>
        <v/>
      </c>
      <c r="E293" s="16" t="str">
        <f>IF($A293="","",SUMIFS(Entries!$D:$D,Entries!$B:$B,$A293,Entries!$C:$C,"Return to supplier"))</f>
        <v/>
      </c>
      <c r="F293" s="16" t="str">
        <f>IF($A293="","",SUMIFS(Entries!$D:$D,Entries!$B:$B,$A293,Entries!$C:$C,"Issue to kitchen"))</f>
        <v/>
      </c>
      <c r="G293" s="16" t="str">
        <f>IF($A293="","",SUMIFS(Entries!$D:$D,Entries!$B:$B,$A293,Entries!$C:$C,"Wastage"))</f>
        <v/>
      </c>
      <c r="H293" s="16" t="str">
        <f>IF($A293="","",SUMIFS(Entries!$D:$D,Entries!$B:$B,$A293,Entries!$C:$C,"Staff meal"))</f>
        <v/>
      </c>
      <c r="I293" s="21" t="str">
        <f t="shared" si="12"/>
        <v/>
      </c>
      <c r="J293" s="17" t="str">
        <f>IF($A293="","",ROUND(I293*N(Items!G292),2))</f>
        <v/>
      </c>
      <c r="K293" s="16" t="str">
        <f>IF($A293="","",N(Items!F292))</f>
        <v/>
      </c>
      <c r="L293" s="22" t="str">
        <f t="shared" si="13"/>
        <v/>
      </c>
      <c r="M293" s="13"/>
      <c r="N293" s="16" t="str">
        <f t="shared" si="14"/>
        <v/>
      </c>
      <c r="O293" s="17" t="str">
        <f>IF(N293="","",ROUND(N293*N(Items!G292),2))</f>
        <v/>
      </c>
    </row>
    <row r="294" spans="1:15" x14ac:dyDescent="0.3">
      <c r="A294" s="20" t="str">
        <f>IF(Items!A293="","",Items!A293)</f>
        <v/>
      </c>
      <c r="B294" s="20" t="str">
        <f>IF($A294="","",Items!C293&amp;"")</f>
        <v/>
      </c>
      <c r="C294" s="16" t="str">
        <f>IF($A294="","",N(Items!E293))</f>
        <v/>
      </c>
      <c r="D294" s="16" t="str">
        <f>IF($A294="","",SUMIFS(Entries!$D:$D,Entries!$B:$B,$A294,Entries!$C:$C,"Purchase"))</f>
        <v/>
      </c>
      <c r="E294" s="16" t="str">
        <f>IF($A294="","",SUMIFS(Entries!$D:$D,Entries!$B:$B,$A294,Entries!$C:$C,"Return to supplier"))</f>
        <v/>
      </c>
      <c r="F294" s="16" t="str">
        <f>IF($A294="","",SUMIFS(Entries!$D:$D,Entries!$B:$B,$A294,Entries!$C:$C,"Issue to kitchen"))</f>
        <v/>
      </c>
      <c r="G294" s="16" t="str">
        <f>IF($A294="","",SUMIFS(Entries!$D:$D,Entries!$B:$B,$A294,Entries!$C:$C,"Wastage"))</f>
        <v/>
      </c>
      <c r="H294" s="16" t="str">
        <f>IF($A294="","",SUMIFS(Entries!$D:$D,Entries!$B:$B,$A294,Entries!$C:$C,"Staff meal"))</f>
        <v/>
      </c>
      <c r="I294" s="21" t="str">
        <f t="shared" si="12"/>
        <v/>
      </c>
      <c r="J294" s="17" t="str">
        <f>IF($A294="","",ROUND(I294*N(Items!G293),2))</f>
        <v/>
      </c>
      <c r="K294" s="16" t="str">
        <f>IF($A294="","",N(Items!F293))</f>
        <v/>
      </c>
      <c r="L294" s="22" t="str">
        <f t="shared" si="13"/>
        <v/>
      </c>
      <c r="M294" s="13"/>
      <c r="N294" s="16" t="str">
        <f t="shared" si="14"/>
        <v/>
      </c>
      <c r="O294" s="17" t="str">
        <f>IF(N294="","",ROUND(N294*N(Items!G293),2))</f>
        <v/>
      </c>
    </row>
    <row r="295" spans="1:15" x14ac:dyDescent="0.3">
      <c r="A295" s="20" t="str">
        <f>IF(Items!A294="","",Items!A294)</f>
        <v/>
      </c>
      <c r="B295" s="20" t="str">
        <f>IF($A295="","",Items!C294&amp;"")</f>
        <v/>
      </c>
      <c r="C295" s="16" t="str">
        <f>IF($A295="","",N(Items!E294))</f>
        <v/>
      </c>
      <c r="D295" s="16" t="str">
        <f>IF($A295="","",SUMIFS(Entries!$D:$D,Entries!$B:$B,$A295,Entries!$C:$C,"Purchase"))</f>
        <v/>
      </c>
      <c r="E295" s="16" t="str">
        <f>IF($A295="","",SUMIFS(Entries!$D:$D,Entries!$B:$B,$A295,Entries!$C:$C,"Return to supplier"))</f>
        <v/>
      </c>
      <c r="F295" s="16" t="str">
        <f>IF($A295="","",SUMIFS(Entries!$D:$D,Entries!$B:$B,$A295,Entries!$C:$C,"Issue to kitchen"))</f>
        <v/>
      </c>
      <c r="G295" s="16" t="str">
        <f>IF($A295="","",SUMIFS(Entries!$D:$D,Entries!$B:$B,$A295,Entries!$C:$C,"Wastage"))</f>
        <v/>
      </c>
      <c r="H295" s="16" t="str">
        <f>IF($A295="","",SUMIFS(Entries!$D:$D,Entries!$B:$B,$A295,Entries!$C:$C,"Staff meal"))</f>
        <v/>
      </c>
      <c r="I295" s="21" t="str">
        <f t="shared" si="12"/>
        <v/>
      </c>
      <c r="J295" s="17" t="str">
        <f>IF($A295="","",ROUND(I295*N(Items!G294),2))</f>
        <v/>
      </c>
      <c r="K295" s="16" t="str">
        <f>IF($A295="","",N(Items!F294))</f>
        <v/>
      </c>
      <c r="L295" s="22" t="str">
        <f t="shared" si="13"/>
        <v/>
      </c>
      <c r="M295" s="13"/>
      <c r="N295" s="16" t="str">
        <f t="shared" si="14"/>
        <v/>
      </c>
      <c r="O295" s="17" t="str">
        <f>IF(N295="","",ROUND(N295*N(Items!G294),2))</f>
        <v/>
      </c>
    </row>
    <row r="296" spans="1:15" x14ac:dyDescent="0.3">
      <c r="A296" s="20" t="str">
        <f>IF(Items!A295="","",Items!A295)</f>
        <v/>
      </c>
      <c r="B296" s="20" t="str">
        <f>IF($A296="","",Items!C295&amp;"")</f>
        <v/>
      </c>
      <c r="C296" s="16" t="str">
        <f>IF($A296="","",N(Items!E295))</f>
        <v/>
      </c>
      <c r="D296" s="16" t="str">
        <f>IF($A296="","",SUMIFS(Entries!$D:$D,Entries!$B:$B,$A296,Entries!$C:$C,"Purchase"))</f>
        <v/>
      </c>
      <c r="E296" s="16" t="str">
        <f>IF($A296="","",SUMIFS(Entries!$D:$D,Entries!$B:$B,$A296,Entries!$C:$C,"Return to supplier"))</f>
        <v/>
      </c>
      <c r="F296" s="16" t="str">
        <f>IF($A296="","",SUMIFS(Entries!$D:$D,Entries!$B:$B,$A296,Entries!$C:$C,"Issue to kitchen"))</f>
        <v/>
      </c>
      <c r="G296" s="16" t="str">
        <f>IF($A296="","",SUMIFS(Entries!$D:$D,Entries!$B:$B,$A296,Entries!$C:$C,"Wastage"))</f>
        <v/>
      </c>
      <c r="H296" s="16" t="str">
        <f>IF($A296="","",SUMIFS(Entries!$D:$D,Entries!$B:$B,$A296,Entries!$C:$C,"Staff meal"))</f>
        <v/>
      </c>
      <c r="I296" s="21" t="str">
        <f t="shared" si="12"/>
        <v/>
      </c>
      <c r="J296" s="17" t="str">
        <f>IF($A296="","",ROUND(I296*N(Items!G295),2))</f>
        <v/>
      </c>
      <c r="K296" s="16" t="str">
        <f>IF($A296="","",N(Items!F295))</f>
        <v/>
      </c>
      <c r="L296" s="22" t="str">
        <f t="shared" si="13"/>
        <v/>
      </c>
      <c r="M296" s="13"/>
      <c r="N296" s="16" t="str">
        <f t="shared" si="14"/>
        <v/>
      </c>
      <c r="O296" s="17" t="str">
        <f>IF(N296="","",ROUND(N296*N(Items!G295),2))</f>
        <v/>
      </c>
    </row>
    <row r="297" spans="1:15" x14ac:dyDescent="0.3">
      <c r="A297" s="20" t="str">
        <f>IF(Items!A296="","",Items!A296)</f>
        <v/>
      </c>
      <c r="B297" s="20" t="str">
        <f>IF($A297="","",Items!C296&amp;"")</f>
        <v/>
      </c>
      <c r="C297" s="16" t="str">
        <f>IF($A297="","",N(Items!E296))</f>
        <v/>
      </c>
      <c r="D297" s="16" t="str">
        <f>IF($A297="","",SUMIFS(Entries!$D:$D,Entries!$B:$B,$A297,Entries!$C:$C,"Purchase"))</f>
        <v/>
      </c>
      <c r="E297" s="16" t="str">
        <f>IF($A297="","",SUMIFS(Entries!$D:$D,Entries!$B:$B,$A297,Entries!$C:$C,"Return to supplier"))</f>
        <v/>
      </c>
      <c r="F297" s="16" t="str">
        <f>IF($A297="","",SUMIFS(Entries!$D:$D,Entries!$B:$B,$A297,Entries!$C:$C,"Issue to kitchen"))</f>
        <v/>
      </c>
      <c r="G297" s="16" t="str">
        <f>IF($A297="","",SUMIFS(Entries!$D:$D,Entries!$B:$B,$A297,Entries!$C:$C,"Wastage"))</f>
        <v/>
      </c>
      <c r="H297" s="16" t="str">
        <f>IF($A297="","",SUMIFS(Entries!$D:$D,Entries!$B:$B,$A297,Entries!$C:$C,"Staff meal"))</f>
        <v/>
      </c>
      <c r="I297" s="21" t="str">
        <f t="shared" si="12"/>
        <v/>
      </c>
      <c r="J297" s="17" t="str">
        <f>IF($A297="","",ROUND(I297*N(Items!G296),2))</f>
        <v/>
      </c>
      <c r="K297" s="16" t="str">
        <f>IF($A297="","",N(Items!F296))</f>
        <v/>
      </c>
      <c r="L297" s="22" t="str">
        <f t="shared" si="13"/>
        <v/>
      </c>
      <c r="M297" s="13"/>
      <c r="N297" s="16" t="str">
        <f t="shared" si="14"/>
        <v/>
      </c>
      <c r="O297" s="17" t="str">
        <f>IF(N297="","",ROUND(N297*N(Items!G296),2))</f>
        <v/>
      </c>
    </row>
    <row r="298" spans="1:15" x14ac:dyDescent="0.3">
      <c r="A298" s="20" t="str">
        <f>IF(Items!A297="","",Items!A297)</f>
        <v/>
      </c>
      <c r="B298" s="20" t="str">
        <f>IF($A298="","",Items!C297&amp;"")</f>
        <v/>
      </c>
      <c r="C298" s="16" t="str">
        <f>IF($A298="","",N(Items!E297))</f>
        <v/>
      </c>
      <c r="D298" s="16" t="str">
        <f>IF($A298="","",SUMIFS(Entries!$D:$D,Entries!$B:$B,$A298,Entries!$C:$C,"Purchase"))</f>
        <v/>
      </c>
      <c r="E298" s="16" t="str">
        <f>IF($A298="","",SUMIFS(Entries!$D:$D,Entries!$B:$B,$A298,Entries!$C:$C,"Return to supplier"))</f>
        <v/>
      </c>
      <c r="F298" s="16" t="str">
        <f>IF($A298="","",SUMIFS(Entries!$D:$D,Entries!$B:$B,$A298,Entries!$C:$C,"Issue to kitchen"))</f>
        <v/>
      </c>
      <c r="G298" s="16" t="str">
        <f>IF($A298="","",SUMIFS(Entries!$D:$D,Entries!$B:$B,$A298,Entries!$C:$C,"Wastage"))</f>
        <v/>
      </c>
      <c r="H298" s="16" t="str">
        <f>IF($A298="","",SUMIFS(Entries!$D:$D,Entries!$B:$B,$A298,Entries!$C:$C,"Staff meal"))</f>
        <v/>
      </c>
      <c r="I298" s="21" t="str">
        <f t="shared" si="12"/>
        <v/>
      </c>
      <c r="J298" s="17" t="str">
        <f>IF($A298="","",ROUND(I298*N(Items!G297),2))</f>
        <v/>
      </c>
      <c r="K298" s="16" t="str">
        <f>IF($A298="","",N(Items!F297))</f>
        <v/>
      </c>
      <c r="L298" s="22" t="str">
        <f t="shared" si="13"/>
        <v/>
      </c>
      <c r="M298" s="13"/>
      <c r="N298" s="16" t="str">
        <f t="shared" si="14"/>
        <v/>
      </c>
      <c r="O298" s="17" t="str">
        <f>IF(N298="","",ROUND(N298*N(Items!G297),2))</f>
        <v/>
      </c>
    </row>
    <row r="299" spans="1:15" x14ac:dyDescent="0.3">
      <c r="A299" s="20" t="str">
        <f>IF(Items!A298="","",Items!A298)</f>
        <v/>
      </c>
      <c r="B299" s="20" t="str">
        <f>IF($A299="","",Items!C298&amp;"")</f>
        <v/>
      </c>
      <c r="C299" s="16" t="str">
        <f>IF($A299="","",N(Items!E298))</f>
        <v/>
      </c>
      <c r="D299" s="16" t="str">
        <f>IF($A299="","",SUMIFS(Entries!$D:$D,Entries!$B:$B,$A299,Entries!$C:$C,"Purchase"))</f>
        <v/>
      </c>
      <c r="E299" s="16" t="str">
        <f>IF($A299="","",SUMIFS(Entries!$D:$D,Entries!$B:$B,$A299,Entries!$C:$C,"Return to supplier"))</f>
        <v/>
      </c>
      <c r="F299" s="16" t="str">
        <f>IF($A299="","",SUMIFS(Entries!$D:$D,Entries!$B:$B,$A299,Entries!$C:$C,"Issue to kitchen"))</f>
        <v/>
      </c>
      <c r="G299" s="16" t="str">
        <f>IF($A299="","",SUMIFS(Entries!$D:$D,Entries!$B:$B,$A299,Entries!$C:$C,"Wastage"))</f>
        <v/>
      </c>
      <c r="H299" s="16" t="str">
        <f>IF($A299="","",SUMIFS(Entries!$D:$D,Entries!$B:$B,$A299,Entries!$C:$C,"Staff meal"))</f>
        <v/>
      </c>
      <c r="I299" s="21" t="str">
        <f t="shared" si="12"/>
        <v/>
      </c>
      <c r="J299" s="17" t="str">
        <f>IF($A299="","",ROUND(I299*N(Items!G298),2))</f>
        <v/>
      </c>
      <c r="K299" s="16" t="str">
        <f>IF($A299="","",N(Items!F298))</f>
        <v/>
      </c>
      <c r="L299" s="22" t="str">
        <f t="shared" si="13"/>
        <v/>
      </c>
      <c r="M299" s="13"/>
      <c r="N299" s="16" t="str">
        <f t="shared" si="14"/>
        <v/>
      </c>
      <c r="O299" s="17" t="str">
        <f>IF(N299="","",ROUND(N299*N(Items!G298),2))</f>
        <v/>
      </c>
    </row>
    <row r="300" spans="1:15" x14ac:dyDescent="0.3">
      <c r="A300" s="20" t="str">
        <f>IF(Items!A299="","",Items!A299)</f>
        <v/>
      </c>
      <c r="B300" s="20" t="str">
        <f>IF($A300="","",Items!C299&amp;"")</f>
        <v/>
      </c>
      <c r="C300" s="16" t="str">
        <f>IF($A300="","",N(Items!E299))</f>
        <v/>
      </c>
      <c r="D300" s="16" t="str">
        <f>IF($A300="","",SUMIFS(Entries!$D:$D,Entries!$B:$B,$A300,Entries!$C:$C,"Purchase"))</f>
        <v/>
      </c>
      <c r="E300" s="16" t="str">
        <f>IF($A300="","",SUMIFS(Entries!$D:$D,Entries!$B:$B,$A300,Entries!$C:$C,"Return to supplier"))</f>
        <v/>
      </c>
      <c r="F300" s="16" t="str">
        <f>IF($A300="","",SUMIFS(Entries!$D:$D,Entries!$B:$B,$A300,Entries!$C:$C,"Issue to kitchen"))</f>
        <v/>
      </c>
      <c r="G300" s="16" t="str">
        <f>IF($A300="","",SUMIFS(Entries!$D:$D,Entries!$B:$B,$A300,Entries!$C:$C,"Wastage"))</f>
        <v/>
      </c>
      <c r="H300" s="16" t="str">
        <f>IF($A300="","",SUMIFS(Entries!$D:$D,Entries!$B:$B,$A300,Entries!$C:$C,"Staff meal"))</f>
        <v/>
      </c>
      <c r="I300" s="21" t="str">
        <f t="shared" si="12"/>
        <v/>
      </c>
      <c r="J300" s="17" t="str">
        <f>IF($A300="","",ROUND(I300*N(Items!G299),2))</f>
        <v/>
      </c>
      <c r="K300" s="16" t="str">
        <f>IF($A300="","",N(Items!F299))</f>
        <v/>
      </c>
      <c r="L300" s="22" t="str">
        <f t="shared" si="13"/>
        <v/>
      </c>
      <c r="M300" s="13"/>
      <c r="N300" s="16" t="str">
        <f t="shared" si="14"/>
        <v/>
      </c>
      <c r="O300" s="17" t="str">
        <f>IF(N300="","",ROUND(N300*N(Items!G299),2))</f>
        <v/>
      </c>
    </row>
    <row r="301" spans="1:15" x14ac:dyDescent="0.3">
      <c r="A301" s="20" t="str">
        <f>IF(Items!A300="","",Items!A300)</f>
        <v/>
      </c>
      <c r="B301" s="20" t="str">
        <f>IF($A301="","",Items!C300&amp;"")</f>
        <v/>
      </c>
      <c r="C301" s="16" t="str">
        <f>IF($A301="","",N(Items!E300))</f>
        <v/>
      </c>
      <c r="D301" s="16" t="str">
        <f>IF($A301="","",SUMIFS(Entries!$D:$D,Entries!$B:$B,$A301,Entries!$C:$C,"Purchase"))</f>
        <v/>
      </c>
      <c r="E301" s="16" t="str">
        <f>IF($A301="","",SUMIFS(Entries!$D:$D,Entries!$B:$B,$A301,Entries!$C:$C,"Return to supplier"))</f>
        <v/>
      </c>
      <c r="F301" s="16" t="str">
        <f>IF($A301="","",SUMIFS(Entries!$D:$D,Entries!$B:$B,$A301,Entries!$C:$C,"Issue to kitchen"))</f>
        <v/>
      </c>
      <c r="G301" s="16" t="str">
        <f>IF($A301="","",SUMIFS(Entries!$D:$D,Entries!$B:$B,$A301,Entries!$C:$C,"Wastage"))</f>
        <v/>
      </c>
      <c r="H301" s="16" t="str">
        <f>IF($A301="","",SUMIFS(Entries!$D:$D,Entries!$B:$B,$A301,Entries!$C:$C,"Staff meal"))</f>
        <v/>
      </c>
      <c r="I301" s="21" t="str">
        <f t="shared" si="12"/>
        <v/>
      </c>
      <c r="J301" s="17" t="str">
        <f>IF($A301="","",ROUND(I301*N(Items!G300),2))</f>
        <v/>
      </c>
      <c r="K301" s="16" t="str">
        <f>IF($A301="","",N(Items!F300))</f>
        <v/>
      </c>
      <c r="L301" s="22" t="str">
        <f t="shared" si="13"/>
        <v/>
      </c>
      <c r="M301" s="13"/>
      <c r="N301" s="16" t="str">
        <f t="shared" si="14"/>
        <v/>
      </c>
      <c r="O301" s="17" t="str">
        <f>IF(N301="","",ROUND(N301*N(Items!G300),2))</f>
        <v/>
      </c>
    </row>
    <row r="302" spans="1:15" x14ac:dyDescent="0.3">
      <c r="A302" s="20" t="str">
        <f>IF(Items!A301="","",Items!A301)</f>
        <v/>
      </c>
      <c r="B302" s="20" t="str">
        <f>IF($A302="","",Items!C301&amp;"")</f>
        <v/>
      </c>
      <c r="C302" s="16" t="str">
        <f>IF($A302="","",N(Items!E301))</f>
        <v/>
      </c>
      <c r="D302" s="16" t="str">
        <f>IF($A302="","",SUMIFS(Entries!$D:$D,Entries!$B:$B,$A302,Entries!$C:$C,"Purchase"))</f>
        <v/>
      </c>
      <c r="E302" s="16" t="str">
        <f>IF($A302="","",SUMIFS(Entries!$D:$D,Entries!$B:$B,$A302,Entries!$C:$C,"Return to supplier"))</f>
        <v/>
      </c>
      <c r="F302" s="16" t="str">
        <f>IF($A302="","",SUMIFS(Entries!$D:$D,Entries!$B:$B,$A302,Entries!$C:$C,"Issue to kitchen"))</f>
        <v/>
      </c>
      <c r="G302" s="16" t="str">
        <f>IF($A302="","",SUMIFS(Entries!$D:$D,Entries!$B:$B,$A302,Entries!$C:$C,"Wastage"))</f>
        <v/>
      </c>
      <c r="H302" s="16" t="str">
        <f>IF($A302="","",SUMIFS(Entries!$D:$D,Entries!$B:$B,$A302,Entries!$C:$C,"Staff meal"))</f>
        <v/>
      </c>
      <c r="I302" s="21" t="str">
        <f t="shared" si="12"/>
        <v/>
      </c>
      <c r="J302" s="17" t="str">
        <f>IF($A302="","",ROUND(I302*N(Items!G301),2))</f>
        <v/>
      </c>
      <c r="K302" s="16" t="str">
        <f>IF($A302="","",N(Items!F301))</f>
        <v/>
      </c>
      <c r="L302" s="22" t="str">
        <f t="shared" si="13"/>
        <v/>
      </c>
      <c r="M302" s="13"/>
      <c r="N302" s="16" t="str">
        <f t="shared" si="14"/>
        <v/>
      </c>
      <c r="O302" s="17" t="str">
        <f>IF(N302="","",ROUND(N302*N(Items!G301),2))</f>
        <v/>
      </c>
    </row>
    <row r="303" spans="1:15" x14ac:dyDescent="0.3">
      <c r="A303" s="20" t="str">
        <f>IF(Items!A302="","",Items!A302)</f>
        <v/>
      </c>
      <c r="B303" s="20" t="str">
        <f>IF($A303="","",Items!C302&amp;"")</f>
        <v/>
      </c>
      <c r="C303" s="16" t="str">
        <f>IF($A303="","",N(Items!E302))</f>
        <v/>
      </c>
      <c r="D303" s="16" t="str">
        <f>IF($A303="","",SUMIFS(Entries!$D:$D,Entries!$B:$B,$A303,Entries!$C:$C,"Purchase"))</f>
        <v/>
      </c>
      <c r="E303" s="16" t="str">
        <f>IF($A303="","",SUMIFS(Entries!$D:$D,Entries!$B:$B,$A303,Entries!$C:$C,"Return to supplier"))</f>
        <v/>
      </c>
      <c r="F303" s="16" t="str">
        <f>IF($A303="","",SUMIFS(Entries!$D:$D,Entries!$B:$B,$A303,Entries!$C:$C,"Issue to kitchen"))</f>
        <v/>
      </c>
      <c r="G303" s="16" t="str">
        <f>IF($A303="","",SUMIFS(Entries!$D:$D,Entries!$B:$B,$A303,Entries!$C:$C,"Wastage"))</f>
        <v/>
      </c>
      <c r="H303" s="16" t="str">
        <f>IF($A303="","",SUMIFS(Entries!$D:$D,Entries!$B:$B,$A303,Entries!$C:$C,"Staff meal"))</f>
        <v/>
      </c>
      <c r="I303" s="21" t="str">
        <f t="shared" si="12"/>
        <v/>
      </c>
      <c r="J303" s="17" t="str">
        <f>IF($A303="","",ROUND(I303*N(Items!G302),2))</f>
        <v/>
      </c>
      <c r="K303" s="16" t="str">
        <f>IF($A303="","",N(Items!F302))</f>
        <v/>
      </c>
      <c r="L303" s="22" t="str">
        <f t="shared" si="13"/>
        <v/>
      </c>
      <c r="M303" s="13"/>
      <c r="N303" s="16" t="str">
        <f t="shared" si="14"/>
        <v/>
      </c>
      <c r="O303" s="17" t="str">
        <f>IF(N303="","",ROUND(N303*N(Items!G302),2))</f>
        <v/>
      </c>
    </row>
    <row r="304" spans="1:15" x14ac:dyDescent="0.3">
      <c r="A304" s="20" t="str">
        <f>IF(Items!A303="","",Items!A303)</f>
        <v/>
      </c>
      <c r="B304" s="20" t="str">
        <f>IF($A304="","",Items!C303&amp;"")</f>
        <v/>
      </c>
      <c r="C304" s="16" t="str">
        <f>IF($A304="","",N(Items!E303))</f>
        <v/>
      </c>
      <c r="D304" s="16" t="str">
        <f>IF($A304="","",SUMIFS(Entries!$D:$D,Entries!$B:$B,$A304,Entries!$C:$C,"Purchase"))</f>
        <v/>
      </c>
      <c r="E304" s="16" t="str">
        <f>IF($A304="","",SUMIFS(Entries!$D:$D,Entries!$B:$B,$A304,Entries!$C:$C,"Return to supplier"))</f>
        <v/>
      </c>
      <c r="F304" s="16" t="str">
        <f>IF($A304="","",SUMIFS(Entries!$D:$D,Entries!$B:$B,$A304,Entries!$C:$C,"Issue to kitchen"))</f>
        <v/>
      </c>
      <c r="G304" s="16" t="str">
        <f>IF($A304="","",SUMIFS(Entries!$D:$D,Entries!$B:$B,$A304,Entries!$C:$C,"Wastage"))</f>
        <v/>
      </c>
      <c r="H304" s="16" t="str">
        <f>IF($A304="","",SUMIFS(Entries!$D:$D,Entries!$B:$B,$A304,Entries!$C:$C,"Staff meal"))</f>
        <v/>
      </c>
      <c r="I304" s="21" t="str">
        <f t="shared" si="12"/>
        <v/>
      </c>
      <c r="J304" s="17" t="str">
        <f>IF($A304="","",ROUND(I304*N(Items!G303),2))</f>
        <v/>
      </c>
      <c r="K304" s="16" t="str">
        <f>IF($A304="","",N(Items!F303))</f>
        <v/>
      </c>
      <c r="L304" s="22" t="str">
        <f t="shared" si="13"/>
        <v/>
      </c>
      <c r="M304" s="13"/>
      <c r="N304" s="16" t="str">
        <f t="shared" si="14"/>
        <v/>
      </c>
      <c r="O304" s="17" t="str">
        <f>IF(N304="","",ROUND(N304*N(Items!G303),2))</f>
        <v/>
      </c>
    </row>
  </sheetData>
  <sheetProtection sheet="1" formatCells="0" formatColumns="0" formatRows="0" sort="0" autoFilter="0"/>
  <conditionalFormatting sqref="I5:I304">
    <cfRule type="cellIs" dxfId="3" priority="3" operator="lessThan">
      <formula>0</formula>
    </cfRule>
  </conditionalFormatting>
  <conditionalFormatting sqref="L5:L304">
    <cfRule type="cellIs" dxfId="2" priority="1" operator="equal">
      <formula>"Order now"</formula>
    </cfRule>
  </conditionalFormatting>
  <conditionalFormatting sqref="N5:O304">
    <cfRule type="cellIs" dxfId="1" priority="2" operator="lessThan">
      <formula>0</formula>
    </cfRule>
  </conditionalFormatting>
  <pageMargins left="0.4" right="0.4" top="1" bottom="1" header="0.5" footer="0.5"/>
  <pageSetup paperSize="9" fitToHeight="0" orientation="landscape"/>
  <headerFooter>
    <oddFooter>&amp;C&amp;8 Toolkit by GroupChatOn  ·  toolkit.groupchaton.com</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C2626"/>
    <pageSetUpPr fitToPage="1"/>
  </sheetPr>
  <dimension ref="A1:D322"/>
  <sheetViews>
    <sheetView showGridLines="0" workbookViewId="0"/>
  </sheetViews>
  <sheetFormatPr defaultRowHeight="14.4" x14ac:dyDescent="0.3"/>
  <cols>
    <col min="1" max="1" width="30" customWidth="1"/>
    <col min="2" max="2" width="14" customWidth="1"/>
    <col min="3" max="3" width="10" customWidth="1"/>
    <col min="4" max="4" width="15" customWidth="1"/>
    <col min="5" max="5" width="12" customWidth="1"/>
  </cols>
  <sheetData>
    <row r="1" spans="1:4" ht="25.95" customHeight="1" x14ac:dyDescent="0.4">
      <c r="A1" s="1" t="s">
        <v>92</v>
      </c>
    </row>
    <row r="2" spans="1:4" x14ac:dyDescent="0.3">
      <c r="A2" s="2" t="s">
        <v>93</v>
      </c>
    </row>
    <row r="3" spans="1:4" x14ac:dyDescent="0.3">
      <c r="A3" s="18" t="s">
        <v>94</v>
      </c>
      <c r="B3" s="23">
        <v>46327</v>
      </c>
    </row>
    <row r="4" spans="1:4" x14ac:dyDescent="0.3">
      <c r="A4" s="18" t="s">
        <v>95</v>
      </c>
      <c r="B4" s="23">
        <f>EOMONTH(B3,0)</f>
        <v>46356</v>
      </c>
    </row>
    <row r="6" spans="1:4" ht="31.95" customHeight="1" x14ac:dyDescent="0.3">
      <c r="A6" s="12" t="s">
        <v>58</v>
      </c>
      <c r="B6" s="12" t="s">
        <v>96</v>
      </c>
      <c r="C6" s="12" t="s">
        <v>60</v>
      </c>
      <c r="D6" s="12" t="s">
        <v>97</v>
      </c>
    </row>
    <row r="7" spans="1:4" x14ac:dyDescent="0.3">
      <c r="A7" s="20" t="str">
        <f>Lists!F1</f>
        <v>Spoiled / expired</v>
      </c>
      <c r="B7" s="24">
        <f>COUNTIFS(Entries!$C:$C,"Wastage",Entries!$E:$E,$A7,Entries!$B:$B,"&lt;&gt;",Entries!$A:$A,"&gt;="&amp;$B$3,Entries!$A:$A,"&lt;="&amp;$B$4)</f>
        <v>2</v>
      </c>
      <c r="C7" s="17">
        <f>SUMIFS(Entries!$H:$H,Entries!$C:$C,"Wastage",Entries!$E:$E,$A7,Entries!$A:$A,"&gt;="&amp;$B$3,Entries!$A:$A,"&lt;="&amp;$B$4)</f>
        <v>74</v>
      </c>
      <c r="D7" s="25">
        <f t="shared" ref="D7:D15" si="0">IF(N($C$16)=0,"",C7/$C$16)</f>
        <v>0.13097345132743363</v>
      </c>
    </row>
    <row r="8" spans="1:4" x14ac:dyDescent="0.3">
      <c r="A8" s="20" t="str">
        <f>Lists!F2</f>
        <v>Over-production</v>
      </c>
      <c r="B8" s="24">
        <f>COUNTIFS(Entries!$C:$C,"Wastage",Entries!$E:$E,$A8,Entries!$B:$B,"&lt;&gt;",Entries!$A:$A,"&gt;="&amp;$B$3,Entries!$A:$A,"&lt;="&amp;$B$4)</f>
        <v>1</v>
      </c>
      <c r="C8" s="17">
        <f>SUMIFS(Entries!$H:$H,Entries!$C:$C,"Wastage",Entries!$E:$E,$A8,Entries!$A:$A,"&gt;="&amp;$B$3,Entries!$A:$A,"&lt;="&amp;$B$4)</f>
        <v>165</v>
      </c>
      <c r="D8" s="25">
        <f t="shared" si="0"/>
        <v>0.29203539823008851</v>
      </c>
    </row>
    <row r="9" spans="1:4" x14ac:dyDescent="0.3">
      <c r="A9" s="20" t="str">
        <f>Lists!F3</f>
        <v>Cooking error / burnt</v>
      </c>
      <c r="B9" s="24">
        <f>COUNTIFS(Entries!$C:$C,"Wastage",Entries!$E:$E,$A9,Entries!$B:$B,"&lt;&gt;",Entries!$A:$A,"&gt;="&amp;$B$3,Entries!$A:$A,"&lt;="&amp;$B$4)</f>
        <v>1</v>
      </c>
      <c r="C9" s="17">
        <f>SUMIFS(Entries!$H:$H,Entries!$C:$C,"Wastage",Entries!$E:$E,$A9,Entries!$A:$A,"&gt;="&amp;$B$3,Entries!$A:$A,"&lt;="&amp;$B$4)</f>
        <v>152</v>
      </c>
      <c r="D9" s="25">
        <f t="shared" si="0"/>
        <v>0.26902654867256637</v>
      </c>
    </row>
    <row r="10" spans="1:4" x14ac:dyDescent="0.3">
      <c r="A10" s="20" t="str">
        <f>Lists!F4</f>
        <v>Dropped / spilled</v>
      </c>
      <c r="B10" s="24">
        <f>COUNTIFS(Entries!$C:$C,"Wastage",Entries!$E:$E,$A10,Entries!$B:$B,"&lt;&gt;",Entries!$A:$A,"&gt;="&amp;$B$3,Entries!$A:$A,"&lt;="&amp;$B$4)</f>
        <v>0</v>
      </c>
      <c r="C10" s="17">
        <f>SUMIFS(Entries!$H:$H,Entries!$C:$C,"Wastage",Entries!$E:$E,$A10,Entries!$A:$A,"&gt;="&amp;$B$3,Entries!$A:$A,"&lt;="&amp;$B$4)</f>
        <v>0</v>
      </c>
      <c r="D10" s="25">
        <f t="shared" si="0"/>
        <v>0</v>
      </c>
    </row>
    <row r="11" spans="1:4" x14ac:dyDescent="0.3">
      <c r="A11" s="20" t="str">
        <f>Lists!F5</f>
        <v>Customer return</v>
      </c>
      <c r="B11" s="24">
        <f>COUNTIFS(Entries!$C:$C,"Wastage",Entries!$E:$E,$A11,Entries!$B:$B,"&lt;&gt;",Entries!$A:$A,"&gt;="&amp;$B$3,Entries!$A:$A,"&lt;="&amp;$B$4)</f>
        <v>1</v>
      </c>
      <c r="C11" s="17">
        <f>SUMIFS(Entries!$H:$H,Entries!$C:$C,"Wastage",Entries!$E:$E,$A11,Entries!$A:$A,"&gt;="&amp;$B$3,Entries!$A:$A,"&lt;="&amp;$B$4)</f>
        <v>120</v>
      </c>
      <c r="D11" s="25">
        <f t="shared" si="0"/>
        <v>0.21238938053097345</v>
      </c>
    </row>
    <row r="12" spans="1:4" x14ac:dyDescent="0.3">
      <c r="A12" s="20" t="str">
        <f>Lists!F6</f>
        <v>Trim / peel waste</v>
      </c>
      <c r="B12" s="24">
        <f>COUNTIFS(Entries!$C:$C,"Wastage",Entries!$E:$E,$A12,Entries!$B:$B,"&lt;&gt;",Entries!$A:$A,"&gt;="&amp;$B$3,Entries!$A:$A,"&lt;="&amp;$B$4)</f>
        <v>1</v>
      </c>
      <c r="C12" s="17">
        <f>SUMIFS(Entries!$H:$H,Entries!$C:$C,"Wastage",Entries!$E:$E,$A12,Entries!$A:$A,"&gt;="&amp;$B$3,Entries!$A:$A,"&lt;="&amp;$B$4)</f>
        <v>54</v>
      </c>
      <c r="D12" s="25">
        <f t="shared" si="0"/>
        <v>9.5575221238938052E-2</v>
      </c>
    </row>
    <row r="13" spans="1:4" x14ac:dyDescent="0.3">
      <c r="A13" s="20" t="str">
        <f>Lists!F7</f>
        <v>Pest or storage damage</v>
      </c>
      <c r="B13" s="24">
        <f>COUNTIFS(Entries!$C:$C,"Wastage",Entries!$E:$E,$A13,Entries!$B:$B,"&lt;&gt;",Entries!$A:$A,"&gt;="&amp;$B$3,Entries!$A:$A,"&lt;="&amp;$B$4)</f>
        <v>0</v>
      </c>
      <c r="C13" s="17">
        <f>SUMIFS(Entries!$H:$H,Entries!$C:$C,"Wastage",Entries!$E:$E,$A13,Entries!$A:$A,"&gt;="&amp;$B$3,Entries!$A:$A,"&lt;="&amp;$B$4)</f>
        <v>0</v>
      </c>
      <c r="D13" s="25">
        <f t="shared" si="0"/>
        <v>0</v>
      </c>
    </row>
    <row r="14" spans="1:4" x14ac:dyDescent="0.3">
      <c r="A14" s="20" t="str">
        <f>Lists!F8</f>
        <v>Other</v>
      </c>
      <c r="B14" s="24">
        <f>COUNTIFS(Entries!$C:$C,"Wastage",Entries!$E:$E,$A14,Entries!$B:$B,"&lt;&gt;",Entries!$A:$A,"&gt;="&amp;$B$3,Entries!$A:$A,"&lt;="&amp;$B$4)</f>
        <v>0</v>
      </c>
      <c r="C14" s="17">
        <f>SUMIFS(Entries!$H:$H,Entries!$C:$C,"Wastage",Entries!$E:$E,$A14,Entries!$A:$A,"&gt;="&amp;$B$3,Entries!$A:$A,"&lt;="&amp;$B$4)</f>
        <v>0</v>
      </c>
      <c r="D14" s="25">
        <f t="shared" si="0"/>
        <v>0</v>
      </c>
    </row>
    <row r="15" spans="1:4" x14ac:dyDescent="0.3">
      <c r="A15" s="20" t="s">
        <v>98</v>
      </c>
      <c r="B15" s="24">
        <f>COUNTIFS(Entries!$C:$C,"Wastage",Entries!$E:$E,"",Entries!$B:$B,"&lt;&gt;",Entries!$A:$A,"&gt;="&amp;$B$3,Entries!$A:$A,"&lt;="&amp;$B$4)</f>
        <v>0</v>
      </c>
      <c r="C15" s="17">
        <f>SUMIFS(Entries!$H:$H,Entries!$C:$C,"Wastage",Entries!$E:$E,"",Entries!$A:$A,"&gt;="&amp;$B$3,Entries!$A:$A,"&lt;="&amp;$B$4)</f>
        <v>0</v>
      </c>
      <c r="D15" s="25">
        <f t="shared" si="0"/>
        <v>0</v>
      </c>
    </row>
    <row r="16" spans="1:4" x14ac:dyDescent="0.3">
      <c r="A16" s="26" t="s">
        <v>99</v>
      </c>
      <c r="B16" s="27">
        <f>SUM(B7:B15)</f>
        <v>6</v>
      </c>
      <c r="C16" s="19">
        <f>SUM(C7:C15)</f>
        <v>565</v>
      </c>
    </row>
    <row r="18" spans="1:4" x14ac:dyDescent="0.3">
      <c r="A18" s="20" t="s">
        <v>100</v>
      </c>
      <c r="B18" s="28">
        <f>SUMIFS(Entries!$H:$H,Entries!$C:$C,"Purchase",Entries!$A:$A,"&gt;="&amp;$B$3,Entries!$A:$A,"&lt;="&amp;$B$4)</f>
        <v>7625</v>
      </c>
    </row>
    <row r="19" spans="1:4" x14ac:dyDescent="0.3">
      <c r="A19" s="20" t="s">
        <v>101</v>
      </c>
      <c r="B19" s="29">
        <f>IF(N(B18)=0,"",C16/B18)</f>
        <v>7.4098360655737702E-2</v>
      </c>
    </row>
    <row r="20" spans="1:4" x14ac:dyDescent="0.3">
      <c r="A20" s="20" t="s">
        <v>102</v>
      </c>
      <c r="B20" s="28">
        <f>SUMIFS(Entries!$H:$H,Entries!$C:$C,"Staff meal",Entries!$A:$A,"&gt;="&amp;$B$3,Entries!$A:$A,"&lt;="&amp;$B$4)</f>
        <v>114</v>
      </c>
    </row>
    <row r="22" spans="1:4" ht="31.95" customHeight="1" x14ac:dyDescent="0.3">
      <c r="A22" s="12" t="s">
        <v>25</v>
      </c>
      <c r="B22" s="12" t="s">
        <v>103</v>
      </c>
      <c r="C22" s="12" t="s">
        <v>27</v>
      </c>
      <c r="D22" s="12" t="s">
        <v>60</v>
      </c>
    </row>
    <row r="23" spans="1:4" x14ac:dyDescent="0.3">
      <c r="A23" s="20" t="str">
        <f>IF(Items!A4="","",Items!A4)</f>
        <v>Tomato</v>
      </c>
      <c r="B23" s="30">
        <f>IF($A23="","",SUMIFS(Entries!$D:$D,Entries!$B:$B,$A23,Entries!$C:$C,"Wastage",Entries!$A:$A,"&gt;="&amp;$B$3,Entries!$A:$A,"&lt;="&amp;$B$4))</f>
        <v>1.2</v>
      </c>
      <c r="C23" s="31" t="str">
        <f>IF($A23="","",Items!C4&amp;"")</f>
        <v>kg</v>
      </c>
      <c r="D23" s="17">
        <f>IF($A23="","",SUMIFS(Entries!$H:$H,Entries!$B:$B,$A23,Entries!$C:$C,"Wastage",Entries!$A:$A,"&gt;="&amp;$B$3,Entries!$A:$A,"&lt;="&amp;$B$4))</f>
        <v>42</v>
      </c>
    </row>
    <row r="24" spans="1:4" x14ac:dyDescent="0.3">
      <c r="A24" s="20" t="str">
        <f>IF(Items!A5="","",Items!A5)</f>
        <v>Onion</v>
      </c>
      <c r="B24" s="30">
        <f>IF($A24="","",SUMIFS(Entries!$D:$D,Entries!$B:$B,$A24,Entries!$C:$C,"Wastage",Entries!$A:$A,"&gt;="&amp;$B$3,Entries!$A:$A,"&lt;="&amp;$B$4))</f>
        <v>1.8</v>
      </c>
      <c r="C24" s="31" t="str">
        <f>IF($A24="","",Items!C5&amp;"")</f>
        <v>kg</v>
      </c>
      <c r="D24" s="17">
        <f>IF($A24="","",SUMIFS(Entries!$H:$H,Entries!$B:$B,$A24,Entries!$C:$C,"Wastage",Entries!$A:$A,"&gt;="&amp;$B$3,Entries!$A:$A,"&lt;="&amp;$B$4))</f>
        <v>54</v>
      </c>
    </row>
    <row r="25" spans="1:4" x14ac:dyDescent="0.3">
      <c r="A25" s="20" t="str">
        <f>IF(Items!A6="","",Items!A6)</f>
        <v>Coriander leaves</v>
      </c>
      <c r="B25" s="30">
        <f>IF($A25="","",SUMIFS(Entries!$D:$D,Entries!$B:$B,$A25,Entries!$C:$C,"Wastage",Entries!$A:$A,"&gt;="&amp;$B$3,Entries!$A:$A,"&lt;="&amp;$B$4))</f>
        <v>0.4</v>
      </c>
      <c r="C25" s="31" t="str">
        <f>IF($A25="","",Items!C6&amp;"")</f>
        <v>kg</v>
      </c>
      <c r="D25" s="17">
        <f>IF($A25="","",SUMIFS(Entries!$H:$H,Entries!$B:$B,$A25,Entries!$C:$C,"Wastage",Entries!$A:$A,"&gt;="&amp;$B$3,Entries!$A:$A,"&lt;="&amp;$B$4))</f>
        <v>32</v>
      </c>
    </row>
    <row r="26" spans="1:4" x14ac:dyDescent="0.3">
      <c r="A26" s="20" t="str">
        <f>IF(Items!A7="","",Items!A7)</f>
        <v>Paneer</v>
      </c>
      <c r="B26" s="30">
        <f>IF($A26="","",SUMIFS(Entries!$D:$D,Entries!$B:$B,$A26,Entries!$C:$C,"Wastage",Entries!$A:$A,"&gt;="&amp;$B$3,Entries!$A:$A,"&lt;="&amp;$B$4))</f>
        <v>0.4</v>
      </c>
      <c r="C26" s="31" t="str">
        <f>IF($A26="","",Items!C7&amp;"")</f>
        <v>kg</v>
      </c>
      <c r="D26" s="17">
        <f>IF($A26="","",SUMIFS(Entries!$H:$H,Entries!$B:$B,$A26,Entries!$C:$C,"Wastage",Entries!$A:$A,"&gt;="&amp;$B$3,Entries!$A:$A,"&lt;="&amp;$B$4))</f>
        <v>152</v>
      </c>
    </row>
    <row r="27" spans="1:4" x14ac:dyDescent="0.3">
      <c r="A27" s="20" t="str">
        <f>IF(Items!A8="","",Items!A8)</f>
        <v>Milk</v>
      </c>
      <c r="B27" s="30">
        <f>IF($A27="","",SUMIFS(Entries!$D:$D,Entries!$B:$B,$A27,Entries!$C:$C,"Wastage",Entries!$A:$A,"&gt;="&amp;$B$3,Entries!$A:$A,"&lt;="&amp;$B$4))</f>
        <v>0</v>
      </c>
      <c r="C27" s="31" t="str">
        <f>IF($A27="","",Items!C8&amp;"")</f>
        <v>L</v>
      </c>
      <c r="D27" s="17">
        <f>IF($A27="","",SUMIFS(Entries!$H:$H,Entries!$B:$B,$A27,Entries!$C:$C,"Wastage",Entries!$A:$A,"&gt;="&amp;$B$3,Entries!$A:$A,"&lt;="&amp;$B$4))</f>
        <v>0</v>
      </c>
    </row>
    <row r="28" spans="1:4" x14ac:dyDescent="0.3">
      <c r="A28" s="20" t="str">
        <f>IF(Items!A9="","",Items!A9)</f>
        <v>Butter</v>
      </c>
      <c r="B28" s="30">
        <f>IF($A28="","",SUMIFS(Entries!$D:$D,Entries!$B:$B,$A28,Entries!$C:$C,"Wastage",Entries!$A:$A,"&gt;="&amp;$B$3,Entries!$A:$A,"&lt;="&amp;$B$4))</f>
        <v>0</v>
      </c>
      <c r="C28" s="31" t="str">
        <f>IF($A28="","",Items!C9&amp;"")</f>
        <v>kg</v>
      </c>
      <c r="D28" s="17">
        <f>IF($A28="","",SUMIFS(Entries!$H:$H,Entries!$B:$B,$A28,Entries!$C:$C,"Wastage",Entries!$A:$A,"&gt;="&amp;$B$3,Entries!$A:$A,"&lt;="&amp;$B$4))</f>
        <v>0</v>
      </c>
    </row>
    <row r="29" spans="1:4" x14ac:dyDescent="0.3">
      <c r="A29" s="20" t="str">
        <f>IF(Items!A10="","",Items!A10)</f>
        <v>Chicken curry cut</v>
      </c>
      <c r="B29" s="30">
        <f>IF($A29="","",SUMIFS(Entries!$D:$D,Entries!$B:$B,$A29,Entries!$C:$C,"Wastage",Entries!$A:$A,"&gt;="&amp;$B$3,Entries!$A:$A,"&lt;="&amp;$B$4))</f>
        <v>0.5</v>
      </c>
      <c r="C29" s="31" t="str">
        <f>IF($A29="","",Items!C10&amp;"")</f>
        <v>kg</v>
      </c>
      <c r="D29" s="17">
        <f>IF($A29="","",SUMIFS(Entries!$H:$H,Entries!$B:$B,$A29,Entries!$C:$C,"Wastage",Entries!$A:$A,"&gt;="&amp;$B$3,Entries!$A:$A,"&lt;="&amp;$B$4))</f>
        <v>120</v>
      </c>
    </row>
    <row r="30" spans="1:4" x14ac:dyDescent="0.3">
      <c r="A30" s="20" t="str">
        <f>IF(Items!A11="","",Items!A11)</f>
        <v>Basmati rice</v>
      </c>
      <c r="B30" s="30">
        <f>IF($A30="","",SUMIFS(Entries!$D:$D,Entries!$B:$B,$A30,Entries!$C:$C,"Wastage",Entries!$A:$A,"&gt;="&amp;$B$3,Entries!$A:$A,"&lt;="&amp;$B$4))</f>
        <v>1.5</v>
      </c>
      <c r="C30" s="31" t="str">
        <f>IF($A30="","",Items!C11&amp;"")</f>
        <v>kg</v>
      </c>
      <c r="D30" s="17">
        <f>IF($A30="","",SUMIFS(Entries!$H:$H,Entries!$B:$B,$A30,Entries!$C:$C,"Wastage",Entries!$A:$A,"&gt;="&amp;$B$3,Entries!$A:$A,"&lt;="&amp;$B$4))</f>
        <v>165</v>
      </c>
    </row>
    <row r="31" spans="1:4" x14ac:dyDescent="0.3">
      <c r="A31" s="20" t="str">
        <f>IF(Items!A12="","",Items!A12)</f>
        <v>Refined oil</v>
      </c>
      <c r="B31" s="30">
        <f>IF($A31="","",SUMIFS(Entries!$D:$D,Entries!$B:$B,$A31,Entries!$C:$C,"Wastage",Entries!$A:$A,"&gt;="&amp;$B$3,Entries!$A:$A,"&lt;="&amp;$B$4))</f>
        <v>0</v>
      </c>
      <c r="C31" s="31" t="str">
        <f>IF($A31="","",Items!C12&amp;"")</f>
        <v>L</v>
      </c>
      <c r="D31" s="17">
        <f>IF($A31="","",SUMIFS(Entries!$H:$H,Entries!$B:$B,$A31,Entries!$C:$C,"Wastage",Entries!$A:$A,"&gt;="&amp;$B$3,Entries!$A:$A,"&lt;="&amp;$B$4))</f>
        <v>0</v>
      </c>
    </row>
    <row r="32" spans="1:4" x14ac:dyDescent="0.3">
      <c r="A32" s="20" t="str">
        <f>IF(Items!A13="","",Items!A13)</f>
        <v>Takeaway container 500 ml</v>
      </c>
      <c r="B32" s="30">
        <f>IF($A32="","",SUMIFS(Entries!$D:$D,Entries!$B:$B,$A32,Entries!$C:$C,"Wastage",Entries!$A:$A,"&gt;="&amp;$B$3,Entries!$A:$A,"&lt;="&amp;$B$4))</f>
        <v>0</v>
      </c>
      <c r="C32" s="31" t="str">
        <f>IF($A32="","",Items!C13&amp;"")</f>
        <v>pc</v>
      </c>
      <c r="D32" s="17">
        <f>IF($A32="","",SUMIFS(Entries!$H:$H,Entries!$B:$B,$A32,Entries!$C:$C,"Wastage",Entries!$A:$A,"&gt;="&amp;$B$3,Entries!$A:$A,"&lt;="&amp;$B$4))</f>
        <v>0</v>
      </c>
    </row>
    <row r="33" spans="1:4" x14ac:dyDescent="0.3">
      <c r="A33" s="20" t="str">
        <f>IF(Items!A14="","",Items!A14)</f>
        <v/>
      </c>
      <c r="B33" s="30" t="str">
        <f>IF($A33="","",SUMIFS(Entries!$D:$D,Entries!$B:$B,$A33,Entries!$C:$C,"Wastage",Entries!$A:$A,"&gt;="&amp;$B$3,Entries!$A:$A,"&lt;="&amp;$B$4))</f>
        <v/>
      </c>
      <c r="C33" s="31" t="str">
        <f>IF($A33="","",Items!C14&amp;"")</f>
        <v/>
      </c>
      <c r="D33" s="17" t="str">
        <f>IF($A33="","",SUMIFS(Entries!$H:$H,Entries!$B:$B,$A33,Entries!$C:$C,"Wastage",Entries!$A:$A,"&gt;="&amp;$B$3,Entries!$A:$A,"&lt;="&amp;$B$4))</f>
        <v/>
      </c>
    </row>
    <row r="34" spans="1:4" x14ac:dyDescent="0.3">
      <c r="A34" s="20" t="str">
        <f>IF(Items!A15="","",Items!A15)</f>
        <v/>
      </c>
      <c r="B34" s="30" t="str">
        <f>IF($A34="","",SUMIFS(Entries!$D:$D,Entries!$B:$B,$A34,Entries!$C:$C,"Wastage",Entries!$A:$A,"&gt;="&amp;$B$3,Entries!$A:$A,"&lt;="&amp;$B$4))</f>
        <v/>
      </c>
      <c r="C34" s="31" t="str">
        <f>IF($A34="","",Items!C15&amp;"")</f>
        <v/>
      </c>
      <c r="D34" s="17" t="str">
        <f>IF($A34="","",SUMIFS(Entries!$H:$H,Entries!$B:$B,$A34,Entries!$C:$C,"Wastage",Entries!$A:$A,"&gt;="&amp;$B$3,Entries!$A:$A,"&lt;="&amp;$B$4))</f>
        <v/>
      </c>
    </row>
    <row r="35" spans="1:4" x14ac:dyDescent="0.3">
      <c r="A35" s="20" t="str">
        <f>IF(Items!A16="","",Items!A16)</f>
        <v/>
      </c>
      <c r="B35" s="30" t="str">
        <f>IF($A35="","",SUMIFS(Entries!$D:$D,Entries!$B:$B,$A35,Entries!$C:$C,"Wastage",Entries!$A:$A,"&gt;="&amp;$B$3,Entries!$A:$A,"&lt;="&amp;$B$4))</f>
        <v/>
      </c>
      <c r="C35" s="31" t="str">
        <f>IF($A35="","",Items!C16&amp;"")</f>
        <v/>
      </c>
      <c r="D35" s="17" t="str">
        <f>IF($A35="","",SUMIFS(Entries!$H:$H,Entries!$B:$B,$A35,Entries!$C:$C,"Wastage",Entries!$A:$A,"&gt;="&amp;$B$3,Entries!$A:$A,"&lt;="&amp;$B$4))</f>
        <v/>
      </c>
    </row>
    <row r="36" spans="1:4" x14ac:dyDescent="0.3">
      <c r="A36" s="20" t="str">
        <f>IF(Items!A17="","",Items!A17)</f>
        <v/>
      </c>
      <c r="B36" s="30" t="str">
        <f>IF($A36="","",SUMIFS(Entries!$D:$D,Entries!$B:$B,$A36,Entries!$C:$C,"Wastage",Entries!$A:$A,"&gt;="&amp;$B$3,Entries!$A:$A,"&lt;="&amp;$B$4))</f>
        <v/>
      </c>
      <c r="C36" s="31" t="str">
        <f>IF($A36="","",Items!C17&amp;"")</f>
        <v/>
      </c>
      <c r="D36" s="17" t="str">
        <f>IF($A36="","",SUMIFS(Entries!$H:$H,Entries!$B:$B,$A36,Entries!$C:$C,"Wastage",Entries!$A:$A,"&gt;="&amp;$B$3,Entries!$A:$A,"&lt;="&amp;$B$4))</f>
        <v/>
      </c>
    </row>
    <row r="37" spans="1:4" x14ac:dyDescent="0.3">
      <c r="A37" s="20" t="str">
        <f>IF(Items!A18="","",Items!A18)</f>
        <v/>
      </c>
      <c r="B37" s="30" t="str">
        <f>IF($A37="","",SUMIFS(Entries!$D:$D,Entries!$B:$B,$A37,Entries!$C:$C,"Wastage",Entries!$A:$A,"&gt;="&amp;$B$3,Entries!$A:$A,"&lt;="&amp;$B$4))</f>
        <v/>
      </c>
      <c r="C37" s="31" t="str">
        <f>IF($A37="","",Items!C18&amp;"")</f>
        <v/>
      </c>
      <c r="D37" s="17" t="str">
        <f>IF($A37="","",SUMIFS(Entries!$H:$H,Entries!$B:$B,$A37,Entries!$C:$C,"Wastage",Entries!$A:$A,"&gt;="&amp;$B$3,Entries!$A:$A,"&lt;="&amp;$B$4))</f>
        <v/>
      </c>
    </row>
    <row r="38" spans="1:4" x14ac:dyDescent="0.3">
      <c r="A38" s="20" t="str">
        <f>IF(Items!A19="","",Items!A19)</f>
        <v/>
      </c>
      <c r="B38" s="30" t="str">
        <f>IF($A38="","",SUMIFS(Entries!$D:$D,Entries!$B:$B,$A38,Entries!$C:$C,"Wastage",Entries!$A:$A,"&gt;="&amp;$B$3,Entries!$A:$A,"&lt;="&amp;$B$4))</f>
        <v/>
      </c>
      <c r="C38" s="31" t="str">
        <f>IF($A38="","",Items!C19&amp;"")</f>
        <v/>
      </c>
      <c r="D38" s="17" t="str">
        <f>IF($A38="","",SUMIFS(Entries!$H:$H,Entries!$B:$B,$A38,Entries!$C:$C,"Wastage",Entries!$A:$A,"&gt;="&amp;$B$3,Entries!$A:$A,"&lt;="&amp;$B$4))</f>
        <v/>
      </c>
    </row>
    <row r="39" spans="1:4" x14ac:dyDescent="0.3">
      <c r="A39" s="20" t="str">
        <f>IF(Items!A20="","",Items!A20)</f>
        <v/>
      </c>
      <c r="B39" s="30" t="str">
        <f>IF($A39="","",SUMIFS(Entries!$D:$D,Entries!$B:$B,$A39,Entries!$C:$C,"Wastage",Entries!$A:$A,"&gt;="&amp;$B$3,Entries!$A:$A,"&lt;="&amp;$B$4))</f>
        <v/>
      </c>
      <c r="C39" s="31" t="str">
        <f>IF($A39="","",Items!C20&amp;"")</f>
        <v/>
      </c>
      <c r="D39" s="17" t="str">
        <f>IF($A39="","",SUMIFS(Entries!$H:$H,Entries!$B:$B,$A39,Entries!$C:$C,"Wastage",Entries!$A:$A,"&gt;="&amp;$B$3,Entries!$A:$A,"&lt;="&amp;$B$4))</f>
        <v/>
      </c>
    </row>
    <row r="40" spans="1:4" x14ac:dyDescent="0.3">
      <c r="A40" s="20" t="str">
        <f>IF(Items!A21="","",Items!A21)</f>
        <v/>
      </c>
      <c r="B40" s="30" t="str">
        <f>IF($A40="","",SUMIFS(Entries!$D:$D,Entries!$B:$B,$A40,Entries!$C:$C,"Wastage",Entries!$A:$A,"&gt;="&amp;$B$3,Entries!$A:$A,"&lt;="&amp;$B$4))</f>
        <v/>
      </c>
      <c r="C40" s="31" t="str">
        <f>IF($A40="","",Items!C21&amp;"")</f>
        <v/>
      </c>
      <c r="D40" s="17" t="str">
        <f>IF($A40="","",SUMIFS(Entries!$H:$H,Entries!$B:$B,$A40,Entries!$C:$C,"Wastage",Entries!$A:$A,"&gt;="&amp;$B$3,Entries!$A:$A,"&lt;="&amp;$B$4))</f>
        <v/>
      </c>
    </row>
    <row r="41" spans="1:4" x14ac:dyDescent="0.3">
      <c r="A41" s="20" t="str">
        <f>IF(Items!A22="","",Items!A22)</f>
        <v/>
      </c>
      <c r="B41" s="30" t="str">
        <f>IF($A41="","",SUMIFS(Entries!$D:$D,Entries!$B:$B,$A41,Entries!$C:$C,"Wastage",Entries!$A:$A,"&gt;="&amp;$B$3,Entries!$A:$A,"&lt;="&amp;$B$4))</f>
        <v/>
      </c>
      <c r="C41" s="31" t="str">
        <f>IF($A41="","",Items!C22&amp;"")</f>
        <v/>
      </c>
      <c r="D41" s="17" t="str">
        <f>IF($A41="","",SUMIFS(Entries!$H:$H,Entries!$B:$B,$A41,Entries!$C:$C,"Wastage",Entries!$A:$A,"&gt;="&amp;$B$3,Entries!$A:$A,"&lt;="&amp;$B$4))</f>
        <v/>
      </c>
    </row>
    <row r="42" spans="1:4" x14ac:dyDescent="0.3">
      <c r="A42" s="20" t="str">
        <f>IF(Items!A23="","",Items!A23)</f>
        <v/>
      </c>
      <c r="B42" s="30" t="str">
        <f>IF($A42="","",SUMIFS(Entries!$D:$D,Entries!$B:$B,$A42,Entries!$C:$C,"Wastage",Entries!$A:$A,"&gt;="&amp;$B$3,Entries!$A:$A,"&lt;="&amp;$B$4))</f>
        <v/>
      </c>
      <c r="C42" s="31" t="str">
        <f>IF($A42="","",Items!C23&amp;"")</f>
        <v/>
      </c>
      <c r="D42" s="17" t="str">
        <f>IF($A42="","",SUMIFS(Entries!$H:$H,Entries!$B:$B,$A42,Entries!$C:$C,"Wastage",Entries!$A:$A,"&gt;="&amp;$B$3,Entries!$A:$A,"&lt;="&amp;$B$4))</f>
        <v/>
      </c>
    </row>
    <row r="43" spans="1:4" x14ac:dyDescent="0.3">
      <c r="A43" s="20" t="str">
        <f>IF(Items!A24="","",Items!A24)</f>
        <v/>
      </c>
      <c r="B43" s="30" t="str">
        <f>IF($A43="","",SUMIFS(Entries!$D:$D,Entries!$B:$B,$A43,Entries!$C:$C,"Wastage",Entries!$A:$A,"&gt;="&amp;$B$3,Entries!$A:$A,"&lt;="&amp;$B$4))</f>
        <v/>
      </c>
      <c r="C43" s="31" t="str">
        <f>IF($A43="","",Items!C24&amp;"")</f>
        <v/>
      </c>
      <c r="D43" s="17" t="str">
        <f>IF($A43="","",SUMIFS(Entries!$H:$H,Entries!$B:$B,$A43,Entries!$C:$C,"Wastage",Entries!$A:$A,"&gt;="&amp;$B$3,Entries!$A:$A,"&lt;="&amp;$B$4))</f>
        <v/>
      </c>
    </row>
    <row r="44" spans="1:4" x14ac:dyDescent="0.3">
      <c r="A44" s="20" t="str">
        <f>IF(Items!A25="","",Items!A25)</f>
        <v/>
      </c>
      <c r="B44" s="30" t="str">
        <f>IF($A44="","",SUMIFS(Entries!$D:$D,Entries!$B:$B,$A44,Entries!$C:$C,"Wastage",Entries!$A:$A,"&gt;="&amp;$B$3,Entries!$A:$A,"&lt;="&amp;$B$4))</f>
        <v/>
      </c>
      <c r="C44" s="31" t="str">
        <f>IF($A44="","",Items!C25&amp;"")</f>
        <v/>
      </c>
      <c r="D44" s="17" t="str">
        <f>IF($A44="","",SUMIFS(Entries!$H:$H,Entries!$B:$B,$A44,Entries!$C:$C,"Wastage",Entries!$A:$A,"&gt;="&amp;$B$3,Entries!$A:$A,"&lt;="&amp;$B$4))</f>
        <v/>
      </c>
    </row>
    <row r="45" spans="1:4" x14ac:dyDescent="0.3">
      <c r="A45" s="20" t="str">
        <f>IF(Items!A26="","",Items!A26)</f>
        <v/>
      </c>
      <c r="B45" s="30" t="str">
        <f>IF($A45="","",SUMIFS(Entries!$D:$D,Entries!$B:$B,$A45,Entries!$C:$C,"Wastage",Entries!$A:$A,"&gt;="&amp;$B$3,Entries!$A:$A,"&lt;="&amp;$B$4))</f>
        <v/>
      </c>
      <c r="C45" s="31" t="str">
        <f>IF($A45="","",Items!C26&amp;"")</f>
        <v/>
      </c>
      <c r="D45" s="17" t="str">
        <f>IF($A45="","",SUMIFS(Entries!$H:$H,Entries!$B:$B,$A45,Entries!$C:$C,"Wastage",Entries!$A:$A,"&gt;="&amp;$B$3,Entries!$A:$A,"&lt;="&amp;$B$4))</f>
        <v/>
      </c>
    </row>
    <row r="46" spans="1:4" x14ac:dyDescent="0.3">
      <c r="A46" s="20" t="str">
        <f>IF(Items!A27="","",Items!A27)</f>
        <v/>
      </c>
      <c r="B46" s="30" t="str">
        <f>IF($A46="","",SUMIFS(Entries!$D:$D,Entries!$B:$B,$A46,Entries!$C:$C,"Wastage",Entries!$A:$A,"&gt;="&amp;$B$3,Entries!$A:$A,"&lt;="&amp;$B$4))</f>
        <v/>
      </c>
      <c r="C46" s="31" t="str">
        <f>IF($A46="","",Items!C27&amp;"")</f>
        <v/>
      </c>
      <c r="D46" s="17" t="str">
        <f>IF($A46="","",SUMIFS(Entries!$H:$H,Entries!$B:$B,$A46,Entries!$C:$C,"Wastage",Entries!$A:$A,"&gt;="&amp;$B$3,Entries!$A:$A,"&lt;="&amp;$B$4))</f>
        <v/>
      </c>
    </row>
    <row r="47" spans="1:4" x14ac:dyDescent="0.3">
      <c r="A47" s="20" t="str">
        <f>IF(Items!A28="","",Items!A28)</f>
        <v/>
      </c>
      <c r="B47" s="30" t="str">
        <f>IF($A47="","",SUMIFS(Entries!$D:$D,Entries!$B:$B,$A47,Entries!$C:$C,"Wastage",Entries!$A:$A,"&gt;="&amp;$B$3,Entries!$A:$A,"&lt;="&amp;$B$4))</f>
        <v/>
      </c>
      <c r="C47" s="31" t="str">
        <f>IF($A47="","",Items!C28&amp;"")</f>
        <v/>
      </c>
      <c r="D47" s="17" t="str">
        <f>IF($A47="","",SUMIFS(Entries!$H:$H,Entries!$B:$B,$A47,Entries!$C:$C,"Wastage",Entries!$A:$A,"&gt;="&amp;$B$3,Entries!$A:$A,"&lt;="&amp;$B$4))</f>
        <v/>
      </c>
    </row>
    <row r="48" spans="1:4" x14ac:dyDescent="0.3">
      <c r="A48" s="20" t="str">
        <f>IF(Items!A29="","",Items!A29)</f>
        <v/>
      </c>
      <c r="B48" s="30" t="str">
        <f>IF($A48="","",SUMIFS(Entries!$D:$D,Entries!$B:$B,$A48,Entries!$C:$C,"Wastage",Entries!$A:$A,"&gt;="&amp;$B$3,Entries!$A:$A,"&lt;="&amp;$B$4))</f>
        <v/>
      </c>
      <c r="C48" s="31" t="str">
        <f>IF($A48="","",Items!C29&amp;"")</f>
        <v/>
      </c>
      <c r="D48" s="17" t="str">
        <f>IF($A48="","",SUMIFS(Entries!$H:$H,Entries!$B:$B,$A48,Entries!$C:$C,"Wastage",Entries!$A:$A,"&gt;="&amp;$B$3,Entries!$A:$A,"&lt;="&amp;$B$4))</f>
        <v/>
      </c>
    </row>
    <row r="49" spans="1:4" x14ac:dyDescent="0.3">
      <c r="A49" s="20" t="str">
        <f>IF(Items!A30="","",Items!A30)</f>
        <v/>
      </c>
      <c r="B49" s="30" t="str">
        <f>IF($A49="","",SUMIFS(Entries!$D:$D,Entries!$B:$B,$A49,Entries!$C:$C,"Wastage",Entries!$A:$A,"&gt;="&amp;$B$3,Entries!$A:$A,"&lt;="&amp;$B$4))</f>
        <v/>
      </c>
      <c r="C49" s="31" t="str">
        <f>IF($A49="","",Items!C30&amp;"")</f>
        <v/>
      </c>
      <c r="D49" s="17" t="str">
        <f>IF($A49="","",SUMIFS(Entries!$H:$H,Entries!$B:$B,$A49,Entries!$C:$C,"Wastage",Entries!$A:$A,"&gt;="&amp;$B$3,Entries!$A:$A,"&lt;="&amp;$B$4))</f>
        <v/>
      </c>
    </row>
    <row r="50" spans="1:4" x14ac:dyDescent="0.3">
      <c r="A50" s="20" t="str">
        <f>IF(Items!A31="","",Items!A31)</f>
        <v/>
      </c>
      <c r="B50" s="30" t="str">
        <f>IF($A50="","",SUMIFS(Entries!$D:$D,Entries!$B:$B,$A50,Entries!$C:$C,"Wastage",Entries!$A:$A,"&gt;="&amp;$B$3,Entries!$A:$A,"&lt;="&amp;$B$4))</f>
        <v/>
      </c>
      <c r="C50" s="31" t="str">
        <f>IF($A50="","",Items!C31&amp;"")</f>
        <v/>
      </c>
      <c r="D50" s="17" t="str">
        <f>IF($A50="","",SUMIFS(Entries!$H:$H,Entries!$B:$B,$A50,Entries!$C:$C,"Wastage",Entries!$A:$A,"&gt;="&amp;$B$3,Entries!$A:$A,"&lt;="&amp;$B$4))</f>
        <v/>
      </c>
    </row>
    <row r="51" spans="1:4" x14ac:dyDescent="0.3">
      <c r="A51" s="20" t="str">
        <f>IF(Items!A32="","",Items!A32)</f>
        <v/>
      </c>
      <c r="B51" s="30" t="str">
        <f>IF($A51="","",SUMIFS(Entries!$D:$D,Entries!$B:$B,$A51,Entries!$C:$C,"Wastage",Entries!$A:$A,"&gt;="&amp;$B$3,Entries!$A:$A,"&lt;="&amp;$B$4))</f>
        <v/>
      </c>
      <c r="C51" s="31" t="str">
        <f>IF($A51="","",Items!C32&amp;"")</f>
        <v/>
      </c>
      <c r="D51" s="17" t="str">
        <f>IF($A51="","",SUMIFS(Entries!$H:$H,Entries!$B:$B,$A51,Entries!$C:$C,"Wastage",Entries!$A:$A,"&gt;="&amp;$B$3,Entries!$A:$A,"&lt;="&amp;$B$4))</f>
        <v/>
      </c>
    </row>
    <row r="52" spans="1:4" x14ac:dyDescent="0.3">
      <c r="A52" s="20" t="str">
        <f>IF(Items!A33="","",Items!A33)</f>
        <v/>
      </c>
      <c r="B52" s="30" t="str">
        <f>IF($A52="","",SUMIFS(Entries!$D:$D,Entries!$B:$B,$A52,Entries!$C:$C,"Wastage",Entries!$A:$A,"&gt;="&amp;$B$3,Entries!$A:$A,"&lt;="&amp;$B$4))</f>
        <v/>
      </c>
      <c r="C52" s="31" t="str">
        <f>IF($A52="","",Items!C33&amp;"")</f>
        <v/>
      </c>
      <c r="D52" s="17" t="str">
        <f>IF($A52="","",SUMIFS(Entries!$H:$H,Entries!$B:$B,$A52,Entries!$C:$C,"Wastage",Entries!$A:$A,"&gt;="&amp;$B$3,Entries!$A:$A,"&lt;="&amp;$B$4))</f>
        <v/>
      </c>
    </row>
    <row r="53" spans="1:4" x14ac:dyDescent="0.3">
      <c r="A53" s="20" t="str">
        <f>IF(Items!A34="","",Items!A34)</f>
        <v/>
      </c>
      <c r="B53" s="30" t="str">
        <f>IF($A53="","",SUMIFS(Entries!$D:$D,Entries!$B:$B,$A53,Entries!$C:$C,"Wastage",Entries!$A:$A,"&gt;="&amp;$B$3,Entries!$A:$A,"&lt;="&amp;$B$4))</f>
        <v/>
      </c>
      <c r="C53" s="31" t="str">
        <f>IF($A53="","",Items!C34&amp;"")</f>
        <v/>
      </c>
      <c r="D53" s="17" t="str">
        <f>IF($A53="","",SUMIFS(Entries!$H:$H,Entries!$B:$B,$A53,Entries!$C:$C,"Wastage",Entries!$A:$A,"&gt;="&amp;$B$3,Entries!$A:$A,"&lt;="&amp;$B$4))</f>
        <v/>
      </c>
    </row>
    <row r="54" spans="1:4" x14ac:dyDescent="0.3">
      <c r="A54" s="20" t="str">
        <f>IF(Items!A35="","",Items!A35)</f>
        <v/>
      </c>
      <c r="B54" s="30" t="str">
        <f>IF($A54="","",SUMIFS(Entries!$D:$D,Entries!$B:$B,$A54,Entries!$C:$C,"Wastage",Entries!$A:$A,"&gt;="&amp;$B$3,Entries!$A:$A,"&lt;="&amp;$B$4))</f>
        <v/>
      </c>
      <c r="C54" s="31" t="str">
        <f>IF($A54="","",Items!C35&amp;"")</f>
        <v/>
      </c>
      <c r="D54" s="17" t="str">
        <f>IF($A54="","",SUMIFS(Entries!$H:$H,Entries!$B:$B,$A54,Entries!$C:$C,"Wastage",Entries!$A:$A,"&gt;="&amp;$B$3,Entries!$A:$A,"&lt;="&amp;$B$4))</f>
        <v/>
      </c>
    </row>
    <row r="55" spans="1:4" x14ac:dyDescent="0.3">
      <c r="A55" s="20" t="str">
        <f>IF(Items!A36="","",Items!A36)</f>
        <v/>
      </c>
      <c r="B55" s="30" t="str">
        <f>IF($A55="","",SUMIFS(Entries!$D:$D,Entries!$B:$B,$A55,Entries!$C:$C,"Wastage",Entries!$A:$A,"&gt;="&amp;$B$3,Entries!$A:$A,"&lt;="&amp;$B$4))</f>
        <v/>
      </c>
      <c r="C55" s="31" t="str">
        <f>IF($A55="","",Items!C36&amp;"")</f>
        <v/>
      </c>
      <c r="D55" s="17" t="str">
        <f>IF($A55="","",SUMIFS(Entries!$H:$H,Entries!$B:$B,$A55,Entries!$C:$C,"Wastage",Entries!$A:$A,"&gt;="&amp;$B$3,Entries!$A:$A,"&lt;="&amp;$B$4))</f>
        <v/>
      </c>
    </row>
    <row r="56" spans="1:4" x14ac:dyDescent="0.3">
      <c r="A56" s="20" t="str">
        <f>IF(Items!A37="","",Items!A37)</f>
        <v/>
      </c>
      <c r="B56" s="30" t="str">
        <f>IF($A56="","",SUMIFS(Entries!$D:$D,Entries!$B:$B,$A56,Entries!$C:$C,"Wastage",Entries!$A:$A,"&gt;="&amp;$B$3,Entries!$A:$A,"&lt;="&amp;$B$4))</f>
        <v/>
      </c>
      <c r="C56" s="31" t="str">
        <f>IF($A56="","",Items!C37&amp;"")</f>
        <v/>
      </c>
      <c r="D56" s="17" t="str">
        <f>IF($A56="","",SUMIFS(Entries!$H:$H,Entries!$B:$B,$A56,Entries!$C:$C,"Wastage",Entries!$A:$A,"&gt;="&amp;$B$3,Entries!$A:$A,"&lt;="&amp;$B$4))</f>
        <v/>
      </c>
    </row>
    <row r="57" spans="1:4" x14ac:dyDescent="0.3">
      <c r="A57" s="20" t="str">
        <f>IF(Items!A38="","",Items!A38)</f>
        <v/>
      </c>
      <c r="B57" s="30" t="str">
        <f>IF($A57="","",SUMIFS(Entries!$D:$D,Entries!$B:$B,$A57,Entries!$C:$C,"Wastage",Entries!$A:$A,"&gt;="&amp;$B$3,Entries!$A:$A,"&lt;="&amp;$B$4))</f>
        <v/>
      </c>
      <c r="C57" s="31" t="str">
        <f>IF($A57="","",Items!C38&amp;"")</f>
        <v/>
      </c>
      <c r="D57" s="17" t="str">
        <f>IF($A57="","",SUMIFS(Entries!$H:$H,Entries!$B:$B,$A57,Entries!$C:$C,"Wastage",Entries!$A:$A,"&gt;="&amp;$B$3,Entries!$A:$A,"&lt;="&amp;$B$4))</f>
        <v/>
      </c>
    </row>
    <row r="58" spans="1:4" x14ac:dyDescent="0.3">
      <c r="A58" s="20" t="str">
        <f>IF(Items!A39="","",Items!A39)</f>
        <v/>
      </c>
      <c r="B58" s="30" t="str">
        <f>IF($A58="","",SUMIFS(Entries!$D:$D,Entries!$B:$B,$A58,Entries!$C:$C,"Wastage",Entries!$A:$A,"&gt;="&amp;$B$3,Entries!$A:$A,"&lt;="&amp;$B$4))</f>
        <v/>
      </c>
      <c r="C58" s="31" t="str">
        <f>IF($A58="","",Items!C39&amp;"")</f>
        <v/>
      </c>
      <c r="D58" s="17" t="str">
        <f>IF($A58="","",SUMIFS(Entries!$H:$H,Entries!$B:$B,$A58,Entries!$C:$C,"Wastage",Entries!$A:$A,"&gt;="&amp;$B$3,Entries!$A:$A,"&lt;="&amp;$B$4))</f>
        <v/>
      </c>
    </row>
    <row r="59" spans="1:4" x14ac:dyDescent="0.3">
      <c r="A59" s="20" t="str">
        <f>IF(Items!A40="","",Items!A40)</f>
        <v/>
      </c>
      <c r="B59" s="30" t="str">
        <f>IF($A59="","",SUMIFS(Entries!$D:$D,Entries!$B:$B,$A59,Entries!$C:$C,"Wastage",Entries!$A:$A,"&gt;="&amp;$B$3,Entries!$A:$A,"&lt;="&amp;$B$4))</f>
        <v/>
      </c>
      <c r="C59" s="31" t="str">
        <f>IF($A59="","",Items!C40&amp;"")</f>
        <v/>
      </c>
      <c r="D59" s="17" t="str">
        <f>IF($A59="","",SUMIFS(Entries!$H:$H,Entries!$B:$B,$A59,Entries!$C:$C,"Wastage",Entries!$A:$A,"&gt;="&amp;$B$3,Entries!$A:$A,"&lt;="&amp;$B$4))</f>
        <v/>
      </c>
    </row>
    <row r="60" spans="1:4" x14ac:dyDescent="0.3">
      <c r="A60" s="20" t="str">
        <f>IF(Items!A41="","",Items!A41)</f>
        <v/>
      </c>
      <c r="B60" s="30" t="str">
        <f>IF($A60="","",SUMIFS(Entries!$D:$D,Entries!$B:$B,$A60,Entries!$C:$C,"Wastage",Entries!$A:$A,"&gt;="&amp;$B$3,Entries!$A:$A,"&lt;="&amp;$B$4))</f>
        <v/>
      </c>
      <c r="C60" s="31" t="str">
        <f>IF($A60="","",Items!C41&amp;"")</f>
        <v/>
      </c>
      <c r="D60" s="17" t="str">
        <f>IF($A60="","",SUMIFS(Entries!$H:$H,Entries!$B:$B,$A60,Entries!$C:$C,"Wastage",Entries!$A:$A,"&gt;="&amp;$B$3,Entries!$A:$A,"&lt;="&amp;$B$4))</f>
        <v/>
      </c>
    </row>
    <row r="61" spans="1:4" x14ac:dyDescent="0.3">
      <c r="A61" s="20" t="str">
        <f>IF(Items!A42="","",Items!A42)</f>
        <v/>
      </c>
      <c r="B61" s="30" t="str">
        <f>IF($A61="","",SUMIFS(Entries!$D:$D,Entries!$B:$B,$A61,Entries!$C:$C,"Wastage",Entries!$A:$A,"&gt;="&amp;$B$3,Entries!$A:$A,"&lt;="&amp;$B$4))</f>
        <v/>
      </c>
      <c r="C61" s="31" t="str">
        <f>IF($A61="","",Items!C42&amp;"")</f>
        <v/>
      </c>
      <c r="D61" s="17" t="str">
        <f>IF($A61="","",SUMIFS(Entries!$H:$H,Entries!$B:$B,$A61,Entries!$C:$C,"Wastage",Entries!$A:$A,"&gt;="&amp;$B$3,Entries!$A:$A,"&lt;="&amp;$B$4))</f>
        <v/>
      </c>
    </row>
    <row r="62" spans="1:4" x14ac:dyDescent="0.3">
      <c r="A62" s="20" t="str">
        <f>IF(Items!A43="","",Items!A43)</f>
        <v/>
      </c>
      <c r="B62" s="30" t="str">
        <f>IF($A62="","",SUMIFS(Entries!$D:$D,Entries!$B:$B,$A62,Entries!$C:$C,"Wastage",Entries!$A:$A,"&gt;="&amp;$B$3,Entries!$A:$A,"&lt;="&amp;$B$4))</f>
        <v/>
      </c>
      <c r="C62" s="31" t="str">
        <f>IF($A62="","",Items!C43&amp;"")</f>
        <v/>
      </c>
      <c r="D62" s="17" t="str">
        <f>IF($A62="","",SUMIFS(Entries!$H:$H,Entries!$B:$B,$A62,Entries!$C:$C,"Wastage",Entries!$A:$A,"&gt;="&amp;$B$3,Entries!$A:$A,"&lt;="&amp;$B$4))</f>
        <v/>
      </c>
    </row>
    <row r="63" spans="1:4" x14ac:dyDescent="0.3">
      <c r="A63" s="20" t="str">
        <f>IF(Items!A44="","",Items!A44)</f>
        <v/>
      </c>
      <c r="B63" s="30" t="str">
        <f>IF($A63="","",SUMIFS(Entries!$D:$D,Entries!$B:$B,$A63,Entries!$C:$C,"Wastage",Entries!$A:$A,"&gt;="&amp;$B$3,Entries!$A:$A,"&lt;="&amp;$B$4))</f>
        <v/>
      </c>
      <c r="C63" s="31" t="str">
        <f>IF($A63="","",Items!C44&amp;"")</f>
        <v/>
      </c>
      <c r="D63" s="17" t="str">
        <f>IF($A63="","",SUMIFS(Entries!$H:$H,Entries!$B:$B,$A63,Entries!$C:$C,"Wastage",Entries!$A:$A,"&gt;="&amp;$B$3,Entries!$A:$A,"&lt;="&amp;$B$4))</f>
        <v/>
      </c>
    </row>
    <row r="64" spans="1:4" x14ac:dyDescent="0.3">
      <c r="A64" s="20" t="str">
        <f>IF(Items!A45="","",Items!A45)</f>
        <v/>
      </c>
      <c r="B64" s="30" t="str">
        <f>IF($A64="","",SUMIFS(Entries!$D:$D,Entries!$B:$B,$A64,Entries!$C:$C,"Wastage",Entries!$A:$A,"&gt;="&amp;$B$3,Entries!$A:$A,"&lt;="&amp;$B$4))</f>
        <v/>
      </c>
      <c r="C64" s="31" t="str">
        <f>IF($A64="","",Items!C45&amp;"")</f>
        <v/>
      </c>
      <c r="D64" s="17" t="str">
        <f>IF($A64="","",SUMIFS(Entries!$H:$H,Entries!$B:$B,$A64,Entries!$C:$C,"Wastage",Entries!$A:$A,"&gt;="&amp;$B$3,Entries!$A:$A,"&lt;="&amp;$B$4))</f>
        <v/>
      </c>
    </row>
    <row r="65" spans="1:4" x14ac:dyDescent="0.3">
      <c r="A65" s="20" t="str">
        <f>IF(Items!A46="","",Items!A46)</f>
        <v/>
      </c>
      <c r="B65" s="30" t="str">
        <f>IF($A65="","",SUMIFS(Entries!$D:$D,Entries!$B:$B,$A65,Entries!$C:$C,"Wastage",Entries!$A:$A,"&gt;="&amp;$B$3,Entries!$A:$A,"&lt;="&amp;$B$4))</f>
        <v/>
      </c>
      <c r="C65" s="31" t="str">
        <f>IF($A65="","",Items!C46&amp;"")</f>
        <v/>
      </c>
      <c r="D65" s="17" t="str">
        <f>IF($A65="","",SUMIFS(Entries!$H:$H,Entries!$B:$B,$A65,Entries!$C:$C,"Wastage",Entries!$A:$A,"&gt;="&amp;$B$3,Entries!$A:$A,"&lt;="&amp;$B$4))</f>
        <v/>
      </c>
    </row>
    <row r="66" spans="1:4" x14ac:dyDescent="0.3">
      <c r="A66" s="20" t="str">
        <f>IF(Items!A47="","",Items!A47)</f>
        <v/>
      </c>
      <c r="B66" s="30" t="str">
        <f>IF($A66="","",SUMIFS(Entries!$D:$D,Entries!$B:$B,$A66,Entries!$C:$C,"Wastage",Entries!$A:$A,"&gt;="&amp;$B$3,Entries!$A:$A,"&lt;="&amp;$B$4))</f>
        <v/>
      </c>
      <c r="C66" s="31" t="str">
        <f>IF($A66="","",Items!C47&amp;"")</f>
        <v/>
      </c>
      <c r="D66" s="17" t="str">
        <f>IF($A66="","",SUMIFS(Entries!$H:$H,Entries!$B:$B,$A66,Entries!$C:$C,"Wastage",Entries!$A:$A,"&gt;="&amp;$B$3,Entries!$A:$A,"&lt;="&amp;$B$4))</f>
        <v/>
      </c>
    </row>
    <row r="67" spans="1:4" x14ac:dyDescent="0.3">
      <c r="A67" s="20" t="str">
        <f>IF(Items!A48="","",Items!A48)</f>
        <v/>
      </c>
      <c r="B67" s="30" t="str">
        <f>IF($A67="","",SUMIFS(Entries!$D:$D,Entries!$B:$B,$A67,Entries!$C:$C,"Wastage",Entries!$A:$A,"&gt;="&amp;$B$3,Entries!$A:$A,"&lt;="&amp;$B$4))</f>
        <v/>
      </c>
      <c r="C67" s="31" t="str">
        <f>IF($A67="","",Items!C48&amp;"")</f>
        <v/>
      </c>
      <c r="D67" s="17" t="str">
        <f>IF($A67="","",SUMIFS(Entries!$H:$H,Entries!$B:$B,$A67,Entries!$C:$C,"Wastage",Entries!$A:$A,"&gt;="&amp;$B$3,Entries!$A:$A,"&lt;="&amp;$B$4))</f>
        <v/>
      </c>
    </row>
    <row r="68" spans="1:4" x14ac:dyDescent="0.3">
      <c r="A68" s="20" t="str">
        <f>IF(Items!A49="","",Items!A49)</f>
        <v/>
      </c>
      <c r="B68" s="30" t="str">
        <f>IF($A68="","",SUMIFS(Entries!$D:$D,Entries!$B:$B,$A68,Entries!$C:$C,"Wastage",Entries!$A:$A,"&gt;="&amp;$B$3,Entries!$A:$A,"&lt;="&amp;$B$4))</f>
        <v/>
      </c>
      <c r="C68" s="31" t="str">
        <f>IF($A68="","",Items!C49&amp;"")</f>
        <v/>
      </c>
      <c r="D68" s="17" t="str">
        <f>IF($A68="","",SUMIFS(Entries!$H:$H,Entries!$B:$B,$A68,Entries!$C:$C,"Wastage",Entries!$A:$A,"&gt;="&amp;$B$3,Entries!$A:$A,"&lt;="&amp;$B$4))</f>
        <v/>
      </c>
    </row>
    <row r="69" spans="1:4" x14ac:dyDescent="0.3">
      <c r="A69" s="20" t="str">
        <f>IF(Items!A50="","",Items!A50)</f>
        <v/>
      </c>
      <c r="B69" s="30" t="str">
        <f>IF($A69="","",SUMIFS(Entries!$D:$D,Entries!$B:$B,$A69,Entries!$C:$C,"Wastage",Entries!$A:$A,"&gt;="&amp;$B$3,Entries!$A:$A,"&lt;="&amp;$B$4))</f>
        <v/>
      </c>
      <c r="C69" s="31" t="str">
        <f>IF($A69="","",Items!C50&amp;"")</f>
        <v/>
      </c>
      <c r="D69" s="17" t="str">
        <f>IF($A69="","",SUMIFS(Entries!$H:$H,Entries!$B:$B,$A69,Entries!$C:$C,"Wastage",Entries!$A:$A,"&gt;="&amp;$B$3,Entries!$A:$A,"&lt;="&amp;$B$4))</f>
        <v/>
      </c>
    </row>
    <row r="70" spans="1:4" x14ac:dyDescent="0.3">
      <c r="A70" s="20" t="str">
        <f>IF(Items!A51="","",Items!A51)</f>
        <v/>
      </c>
      <c r="B70" s="30" t="str">
        <f>IF($A70="","",SUMIFS(Entries!$D:$D,Entries!$B:$B,$A70,Entries!$C:$C,"Wastage",Entries!$A:$A,"&gt;="&amp;$B$3,Entries!$A:$A,"&lt;="&amp;$B$4))</f>
        <v/>
      </c>
      <c r="C70" s="31" t="str">
        <f>IF($A70="","",Items!C51&amp;"")</f>
        <v/>
      </c>
      <c r="D70" s="17" t="str">
        <f>IF($A70="","",SUMIFS(Entries!$H:$H,Entries!$B:$B,$A70,Entries!$C:$C,"Wastage",Entries!$A:$A,"&gt;="&amp;$B$3,Entries!$A:$A,"&lt;="&amp;$B$4))</f>
        <v/>
      </c>
    </row>
    <row r="71" spans="1:4" x14ac:dyDescent="0.3">
      <c r="A71" s="20" t="str">
        <f>IF(Items!A52="","",Items!A52)</f>
        <v/>
      </c>
      <c r="B71" s="30" t="str">
        <f>IF($A71="","",SUMIFS(Entries!$D:$D,Entries!$B:$B,$A71,Entries!$C:$C,"Wastage",Entries!$A:$A,"&gt;="&amp;$B$3,Entries!$A:$A,"&lt;="&amp;$B$4))</f>
        <v/>
      </c>
      <c r="C71" s="31" t="str">
        <f>IF($A71="","",Items!C52&amp;"")</f>
        <v/>
      </c>
      <c r="D71" s="17" t="str">
        <f>IF($A71="","",SUMIFS(Entries!$H:$H,Entries!$B:$B,$A71,Entries!$C:$C,"Wastage",Entries!$A:$A,"&gt;="&amp;$B$3,Entries!$A:$A,"&lt;="&amp;$B$4))</f>
        <v/>
      </c>
    </row>
    <row r="72" spans="1:4" x14ac:dyDescent="0.3">
      <c r="A72" s="20" t="str">
        <f>IF(Items!A53="","",Items!A53)</f>
        <v/>
      </c>
      <c r="B72" s="30" t="str">
        <f>IF($A72="","",SUMIFS(Entries!$D:$D,Entries!$B:$B,$A72,Entries!$C:$C,"Wastage",Entries!$A:$A,"&gt;="&amp;$B$3,Entries!$A:$A,"&lt;="&amp;$B$4))</f>
        <v/>
      </c>
      <c r="C72" s="31" t="str">
        <f>IF($A72="","",Items!C53&amp;"")</f>
        <v/>
      </c>
      <c r="D72" s="17" t="str">
        <f>IF($A72="","",SUMIFS(Entries!$H:$H,Entries!$B:$B,$A72,Entries!$C:$C,"Wastage",Entries!$A:$A,"&gt;="&amp;$B$3,Entries!$A:$A,"&lt;="&amp;$B$4))</f>
        <v/>
      </c>
    </row>
    <row r="73" spans="1:4" x14ac:dyDescent="0.3">
      <c r="A73" s="20" t="str">
        <f>IF(Items!A54="","",Items!A54)</f>
        <v/>
      </c>
      <c r="B73" s="30" t="str">
        <f>IF($A73="","",SUMIFS(Entries!$D:$D,Entries!$B:$B,$A73,Entries!$C:$C,"Wastage",Entries!$A:$A,"&gt;="&amp;$B$3,Entries!$A:$A,"&lt;="&amp;$B$4))</f>
        <v/>
      </c>
      <c r="C73" s="31" t="str">
        <f>IF($A73="","",Items!C54&amp;"")</f>
        <v/>
      </c>
      <c r="D73" s="17" t="str">
        <f>IF($A73="","",SUMIFS(Entries!$H:$H,Entries!$B:$B,$A73,Entries!$C:$C,"Wastage",Entries!$A:$A,"&gt;="&amp;$B$3,Entries!$A:$A,"&lt;="&amp;$B$4))</f>
        <v/>
      </c>
    </row>
    <row r="74" spans="1:4" x14ac:dyDescent="0.3">
      <c r="A74" s="20" t="str">
        <f>IF(Items!A55="","",Items!A55)</f>
        <v/>
      </c>
      <c r="B74" s="30" t="str">
        <f>IF($A74="","",SUMIFS(Entries!$D:$D,Entries!$B:$B,$A74,Entries!$C:$C,"Wastage",Entries!$A:$A,"&gt;="&amp;$B$3,Entries!$A:$A,"&lt;="&amp;$B$4))</f>
        <v/>
      </c>
      <c r="C74" s="31" t="str">
        <f>IF($A74="","",Items!C55&amp;"")</f>
        <v/>
      </c>
      <c r="D74" s="17" t="str">
        <f>IF($A74="","",SUMIFS(Entries!$H:$H,Entries!$B:$B,$A74,Entries!$C:$C,"Wastage",Entries!$A:$A,"&gt;="&amp;$B$3,Entries!$A:$A,"&lt;="&amp;$B$4))</f>
        <v/>
      </c>
    </row>
    <row r="75" spans="1:4" x14ac:dyDescent="0.3">
      <c r="A75" s="20" t="str">
        <f>IF(Items!A56="","",Items!A56)</f>
        <v/>
      </c>
      <c r="B75" s="30" t="str">
        <f>IF($A75="","",SUMIFS(Entries!$D:$D,Entries!$B:$B,$A75,Entries!$C:$C,"Wastage",Entries!$A:$A,"&gt;="&amp;$B$3,Entries!$A:$A,"&lt;="&amp;$B$4))</f>
        <v/>
      </c>
      <c r="C75" s="31" t="str">
        <f>IF($A75="","",Items!C56&amp;"")</f>
        <v/>
      </c>
      <c r="D75" s="17" t="str">
        <f>IF($A75="","",SUMIFS(Entries!$H:$H,Entries!$B:$B,$A75,Entries!$C:$C,"Wastage",Entries!$A:$A,"&gt;="&amp;$B$3,Entries!$A:$A,"&lt;="&amp;$B$4))</f>
        <v/>
      </c>
    </row>
    <row r="76" spans="1:4" x14ac:dyDescent="0.3">
      <c r="A76" s="20" t="str">
        <f>IF(Items!A57="","",Items!A57)</f>
        <v/>
      </c>
      <c r="B76" s="30" t="str">
        <f>IF($A76="","",SUMIFS(Entries!$D:$D,Entries!$B:$B,$A76,Entries!$C:$C,"Wastage",Entries!$A:$A,"&gt;="&amp;$B$3,Entries!$A:$A,"&lt;="&amp;$B$4))</f>
        <v/>
      </c>
      <c r="C76" s="31" t="str">
        <f>IF($A76="","",Items!C57&amp;"")</f>
        <v/>
      </c>
      <c r="D76" s="17" t="str">
        <f>IF($A76="","",SUMIFS(Entries!$H:$H,Entries!$B:$B,$A76,Entries!$C:$C,"Wastage",Entries!$A:$A,"&gt;="&amp;$B$3,Entries!$A:$A,"&lt;="&amp;$B$4))</f>
        <v/>
      </c>
    </row>
    <row r="77" spans="1:4" x14ac:dyDescent="0.3">
      <c r="A77" s="20" t="str">
        <f>IF(Items!A58="","",Items!A58)</f>
        <v/>
      </c>
      <c r="B77" s="30" t="str">
        <f>IF($A77="","",SUMIFS(Entries!$D:$D,Entries!$B:$B,$A77,Entries!$C:$C,"Wastage",Entries!$A:$A,"&gt;="&amp;$B$3,Entries!$A:$A,"&lt;="&amp;$B$4))</f>
        <v/>
      </c>
      <c r="C77" s="31" t="str">
        <f>IF($A77="","",Items!C58&amp;"")</f>
        <v/>
      </c>
      <c r="D77" s="17" t="str">
        <f>IF($A77="","",SUMIFS(Entries!$H:$H,Entries!$B:$B,$A77,Entries!$C:$C,"Wastage",Entries!$A:$A,"&gt;="&amp;$B$3,Entries!$A:$A,"&lt;="&amp;$B$4))</f>
        <v/>
      </c>
    </row>
    <row r="78" spans="1:4" x14ac:dyDescent="0.3">
      <c r="A78" s="20" t="str">
        <f>IF(Items!A59="","",Items!A59)</f>
        <v/>
      </c>
      <c r="B78" s="30" t="str">
        <f>IF($A78="","",SUMIFS(Entries!$D:$D,Entries!$B:$B,$A78,Entries!$C:$C,"Wastage",Entries!$A:$A,"&gt;="&amp;$B$3,Entries!$A:$A,"&lt;="&amp;$B$4))</f>
        <v/>
      </c>
      <c r="C78" s="31" t="str">
        <f>IF($A78="","",Items!C59&amp;"")</f>
        <v/>
      </c>
      <c r="D78" s="17" t="str">
        <f>IF($A78="","",SUMIFS(Entries!$H:$H,Entries!$B:$B,$A78,Entries!$C:$C,"Wastage",Entries!$A:$A,"&gt;="&amp;$B$3,Entries!$A:$A,"&lt;="&amp;$B$4))</f>
        <v/>
      </c>
    </row>
    <row r="79" spans="1:4" x14ac:dyDescent="0.3">
      <c r="A79" s="20" t="str">
        <f>IF(Items!A60="","",Items!A60)</f>
        <v/>
      </c>
      <c r="B79" s="30" t="str">
        <f>IF($A79="","",SUMIFS(Entries!$D:$D,Entries!$B:$B,$A79,Entries!$C:$C,"Wastage",Entries!$A:$A,"&gt;="&amp;$B$3,Entries!$A:$A,"&lt;="&amp;$B$4))</f>
        <v/>
      </c>
      <c r="C79" s="31" t="str">
        <f>IF($A79="","",Items!C60&amp;"")</f>
        <v/>
      </c>
      <c r="D79" s="17" t="str">
        <f>IF($A79="","",SUMIFS(Entries!$H:$H,Entries!$B:$B,$A79,Entries!$C:$C,"Wastage",Entries!$A:$A,"&gt;="&amp;$B$3,Entries!$A:$A,"&lt;="&amp;$B$4))</f>
        <v/>
      </c>
    </row>
    <row r="80" spans="1:4" x14ac:dyDescent="0.3">
      <c r="A80" s="20" t="str">
        <f>IF(Items!A61="","",Items!A61)</f>
        <v/>
      </c>
      <c r="B80" s="30" t="str">
        <f>IF($A80="","",SUMIFS(Entries!$D:$D,Entries!$B:$B,$A80,Entries!$C:$C,"Wastage",Entries!$A:$A,"&gt;="&amp;$B$3,Entries!$A:$A,"&lt;="&amp;$B$4))</f>
        <v/>
      </c>
      <c r="C80" s="31" t="str">
        <f>IF($A80="","",Items!C61&amp;"")</f>
        <v/>
      </c>
      <c r="D80" s="17" t="str">
        <f>IF($A80="","",SUMIFS(Entries!$H:$H,Entries!$B:$B,$A80,Entries!$C:$C,"Wastage",Entries!$A:$A,"&gt;="&amp;$B$3,Entries!$A:$A,"&lt;="&amp;$B$4))</f>
        <v/>
      </c>
    </row>
    <row r="81" spans="1:4" x14ac:dyDescent="0.3">
      <c r="A81" s="20" t="str">
        <f>IF(Items!A62="","",Items!A62)</f>
        <v/>
      </c>
      <c r="B81" s="30" t="str">
        <f>IF($A81="","",SUMIFS(Entries!$D:$D,Entries!$B:$B,$A81,Entries!$C:$C,"Wastage",Entries!$A:$A,"&gt;="&amp;$B$3,Entries!$A:$A,"&lt;="&amp;$B$4))</f>
        <v/>
      </c>
      <c r="C81" s="31" t="str">
        <f>IF($A81="","",Items!C62&amp;"")</f>
        <v/>
      </c>
      <c r="D81" s="17" t="str">
        <f>IF($A81="","",SUMIFS(Entries!$H:$H,Entries!$B:$B,$A81,Entries!$C:$C,"Wastage",Entries!$A:$A,"&gt;="&amp;$B$3,Entries!$A:$A,"&lt;="&amp;$B$4))</f>
        <v/>
      </c>
    </row>
    <row r="82" spans="1:4" x14ac:dyDescent="0.3">
      <c r="A82" s="20" t="str">
        <f>IF(Items!A63="","",Items!A63)</f>
        <v/>
      </c>
      <c r="B82" s="30" t="str">
        <f>IF($A82="","",SUMIFS(Entries!$D:$D,Entries!$B:$B,$A82,Entries!$C:$C,"Wastage",Entries!$A:$A,"&gt;="&amp;$B$3,Entries!$A:$A,"&lt;="&amp;$B$4))</f>
        <v/>
      </c>
      <c r="C82" s="31" t="str">
        <f>IF($A82="","",Items!C63&amp;"")</f>
        <v/>
      </c>
      <c r="D82" s="17" t="str">
        <f>IF($A82="","",SUMIFS(Entries!$H:$H,Entries!$B:$B,$A82,Entries!$C:$C,"Wastage",Entries!$A:$A,"&gt;="&amp;$B$3,Entries!$A:$A,"&lt;="&amp;$B$4))</f>
        <v/>
      </c>
    </row>
    <row r="83" spans="1:4" x14ac:dyDescent="0.3">
      <c r="A83" s="20" t="str">
        <f>IF(Items!A64="","",Items!A64)</f>
        <v/>
      </c>
      <c r="B83" s="30" t="str">
        <f>IF($A83="","",SUMIFS(Entries!$D:$D,Entries!$B:$B,$A83,Entries!$C:$C,"Wastage",Entries!$A:$A,"&gt;="&amp;$B$3,Entries!$A:$A,"&lt;="&amp;$B$4))</f>
        <v/>
      </c>
      <c r="C83" s="31" t="str">
        <f>IF($A83="","",Items!C64&amp;"")</f>
        <v/>
      </c>
      <c r="D83" s="17" t="str">
        <f>IF($A83="","",SUMIFS(Entries!$H:$H,Entries!$B:$B,$A83,Entries!$C:$C,"Wastage",Entries!$A:$A,"&gt;="&amp;$B$3,Entries!$A:$A,"&lt;="&amp;$B$4))</f>
        <v/>
      </c>
    </row>
    <row r="84" spans="1:4" x14ac:dyDescent="0.3">
      <c r="A84" s="20" t="str">
        <f>IF(Items!A65="","",Items!A65)</f>
        <v/>
      </c>
      <c r="B84" s="30" t="str">
        <f>IF($A84="","",SUMIFS(Entries!$D:$D,Entries!$B:$B,$A84,Entries!$C:$C,"Wastage",Entries!$A:$A,"&gt;="&amp;$B$3,Entries!$A:$A,"&lt;="&amp;$B$4))</f>
        <v/>
      </c>
      <c r="C84" s="31" t="str">
        <f>IF($A84="","",Items!C65&amp;"")</f>
        <v/>
      </c>
      <c r="D84" s="17" t="str">
        <f>IF($A84="","",SUMIFS(Entries!$H:$H,Entries!$B:$B,$A84,Entries!$C:$C,"Wastage",Entries!$A:$A,"&gt;="&amp;$B$3,Entries!$A:$A,"&lt;="&amp;$B$4))</f>
        <v/>
      </c>
    </row>
    <row r="85" spans="1:4" x14ac:dyDescent="0.3">
      <c r="A85" s="20" t="str">
        <f>IF(Items!A66="","",Items!A66)</f>
        <v/>
      </c>
      <c r="B85" s="30" t="str">
        <f>IF($A85="","",SUMIFS(Entries!$D:$D,Entries!$B:$B,$A85,Entries!$C:$C,"Wastage",Entries!$A:$A,"&gt;="&amp;$B$3,Entries!$A:$A,"&lt;="&amp;$B$4))</f>
        <v/>
      </c>
      <c r="C85" s="31" t="str">
        <f>IF($A85="","",Items!C66&amp;"")</f>
        <v/>
      </c>
      <c r="D85" s="17" t="str">
        <f>IF($A85="","",SUMIFS(Entries!$H:$H,Entries!$B:$B,$A85,Entries!$C:$C,"Wastage",Entries!$A:$A,"&gt;="&amp;$B$3,Entries!$A:$A,"&lt;="&amp;$B$4))</f>
        <v/>
      </c>
    </row>
    <row r="86" spans="1:4" x14ac:dyDescent="0.3">
      <c r="A86" s="20" t="str">
        <f>IF(Items!A67="","",Items!A67)</f>
        <v/>
      </c>
      <c r="B86" s="30" t="str">
        <f>IF($A86="","",SUMIFS(Entries!$D:$D,Entries!$B:$B,$A86,Entries!$C:$C,"Wastage",Entries!$A:$A,"&gt;="&amp;$B$3,Entries!$A:$A,"&lt;="&amp;$B$4))</f>
        <v/>
      </c>
      <c r="C86" s="31" t="str">
        <f>IF($A86="","",Items!C67&amp;"")</f>
        <v/>
      </c>
      <c r="D86" s="17" t="str">
        <f>IF($A86="","",SUMIFS(Entries!$H:$H,Entries!$B:$B,$A86,Entries!$C:$C,"Wastage",Entries!$A:$A,"&gt;="&amp;$B$3,Entries!$A:$A,"&lt;="&amp;$B$4))</f>
        <v/>
      </c>
    </row>
    <row r="87" spans="1:4" x14ac:dyDescent="0.3">
      <c r="A87" s="20" t="str">
        <f>IF(Items!A68="","",Items!A68)</f>
        <v/>
      </c>
      <c r="B87" s="30" t="str">
        <f>IF($A87="","",SUMIFS(Entries!$D:$D,Entries!$B:$B,$A87,Entries!$C:$C,"Wastage",Entries!$A:$A,"&gt;="&amp;$B$3,Entries!$A:$A,"&lt;="&amp;$B$4))</f>
        <v/>
      </c>
      <c r="C87" s="31" t="str">
        <f>IF($A87="","",Items!C68&amp;"")</f>
        <v/>
      </c>
      <c r="D87" s="17" t="str">
        <f>IF($A87="","",SUMIFS(Entries!$H:$H,Entries!$B:$B,$A87,Entries!$C:$C,"Wastage",Entries!$A:$A,"&gt;="&amp;$B$3,Entries!$A:$A,"&lt;="&amp;$B$4))</f>
        <v/>
      </c>
    </row>
    <row r="88" spans="1:4" x14ac:dyDescent="0.3">
      <c r="A88" s="20" t="str">
        <f>IF(Items!A69="","",Items!A69)</f>
        <v/>
      </c>
      <c r="B88" s="30" t="str">
        <f>IF($A88="","",SUMIFS(Entries!$D:$D,Entries!$B:$B,$A88,Entries!$C:$C,"Wastage",Entries!$A:$A,"&gt;="&amp;$B$3,Entries!$A:$A,"&lt;="&amp;$B$4))</f>
        <v/>
      </c>
      <c r="C88" s="31" t="str">
        <f>IF($A88="","",Items!C69&amp;"")</f>
        <v/>
      </c>
      <c r="D88" s="17" t="str">
        <f>IF($A88="","",SUMIFS(Entries!$H:$H,Entries!$B:$B,$A88,Entries!$C:$C,"Wastage",Entries!$A:$A,"&gt;="&amp;$B$3,Entries!$A:$A,"&lt;="&amp;$B$4))</f>
        <v/>
      </c>
    </row>
    <row r="89" spans="1:4" x14ac:dyDescent="0.3">
      <c r="A89" s="20" t="str">
        <f>IF(Items!A70="","",Items!A70)</f>
        <v/>
      </c>
      <c r="B89" s="30" t="str">
        <f>IF($A89="","",SUMIFS(Entries!$D:$D,Entries!$B:$B,$A89,Entries!$C:$C,"Wastage",Entries!$A:$A,"&gt;="&amp;$B$3,Entries!$A:$A,"&lt;="&amp;$B$4))</f>
        <v/>
      </c>
      <c r="C89" s="31" t="str">
        <f>IF($A89="","",Items!C70&amp;"")</f>
        <v/>
      </c>
      <c r="D89" s="17" t="str">
        <f>IF($A89="","",SUMIFS(Entries!$H:$H,Entries!$B:$B,$A89,Entries!$C:$C,"Wastage",Entries!$A:$A,"&gt;="&amp;$B$3,Entries!$A:$A,"&lt;="&amp;$B$4))</f>
        <v/>
      </c>
    </row>
    <row r="90" spans="1:4" x14ac:dyDescent="0.3">
      <c r="A90" s="20" t="str">
        <f>IF(Items!A71="","",Items!A71)</f>
        <v/>
      </c>
      <c r="B90" s="30" t="str">
        <f>IF($A90="","",SUMIFS(Entries!$D:$D,Entries!$B:$B,$A90,Entries!$C:$C,"Wastage",Entries!$A:$A,"&gt;="&amp;$B$3,Entries!$A:$A,"&lt;="&amp;$B$4))</f>
        <v/>
      </c>
      <c r="C90" s="31" t="str">
        <f>IF($A90="","",Items!C71&amp;"")</f>
        <v/>
      </c>
      <c r="D90" s="17" t="str">
        <f>IF($A90="","",SUMIFS(Entries!$H:$H,Entries!$B:$B,$A90,Entries!$C:$C,"Wastage",Entries!$A:$A,"&gt;="&amp;$B$3,Entries!$A:$A,"&lt;="&amp;$B$4))</f>
        <v/>
      </c>
    </row>
    <row r="91" spans="1:4" x14ac:dyDescent="0.3">
      <c r="A91" s="20" t="str">
        <f>IF(Items!A72="","",Items!A72)</f>
        <v/>
      </c>
      <c r="B91" s="30" t="str">
        <f>IF($A91="","",SUMIFS(Entries!$D:$D,Entries!$B:$B,$A91,Entries!$C:$C,"Wastage",Entries!$A:$A,"&gt;="&amp;$B$3,Entries!$A:$A,"&lt;="&amp;$B$4))</f>
        <v/>
      </c>
      <c r="C91" s="31" t="str">
        <f>IF($A91="","",Items!C72&amp;"")</f>
        <v/>
      </c>
      <c r="D91" s="17" t="str">
        <f>IF($A91="","",SUMIFS(Entries!$H:$H,Entries!$B:$B,$A91,Entries!$C:$C,"Wastage",Entries!$A:$A,"&gt;="&amp;$B$3,Entries!$A:$A,"&lt;="&amp;$B$4))</f>
        <v/>
      </c>
    </row>
    <row r="92" spans="1:4" x14ac:dyDescent="0.3">
      <c r="A92" s="20" t="str">
        <f>IF(Items!A73="","",Items!A73)</f>
        <v/>
      </c>
      <c r="B92" s="30" t="str">
        <f>IF($A92="","",SUMIFS(Entries!$D:$D,Entries!$B:$B,$A92,Entries!$C:$C,"Wastage",Entries!$A:$A,"&gt;="&amp;$B$3,Entries!$A:$A,"&lt;="&amp;$B$4))</f>
        <v/>
      </c>
      <c r="C92" s="31" t="str">
        <f>IF($A92="","",Items!C73&amp;"")</f>
        <v/>
      </c>
      <c r="D92" s="17" t="str">
        <f>IF($A92="","",SUMIFS(Entries!$H:$H,Entries!$B:$B,$A92,Entries!$C:$C,"Wastage",Entries!$A:$A,"&gt;="&amp;$B$3,Entries!$A:$A,"&lt;="&amp;$B$4))</f>
        <v/>
      </c>
    </row>
    <row r="93" spans="1:4" x14ac:dyDescent="0.3">
      <c r="A93" s="20" t="str">
        <f>IF(Items!A74="","",Items!A74)</f>
        <v/>
      </c>
      <c r="B93" s="30" t="str">
        <f>IF($A93="","",SUMIFS(Entries!$D:$D,Entries!$B:$B,$A93,Entries!$C:$C,"Wastage",Entries!$A:$A,"&gt;="&amp;$B$3,Entries!$A:$A,"&lt;="&amp;$B$4))</f>
        <v/>
      </c>
      <c r="C93" s="31" t="str">
        <f>IF($A93="","",Items!C74&amp;"")</f>
        <v/>
      </c>
      <c r="D93" s="17" t="str">
        <f>IF($A93="","",SUMIFS(Entries!$H:$H,Entries!$B:$B,$A93,Entries!$C:$C,"Wastage",Entries!$A:$A,"&gt;="&amp;$B$3,Entries!$A:$A,"&lt;="&amp;$B$4))</f>
        <v/>
      </c>
    </row>
    <row r="94" spans="1:4" x14ac:dyDescent="0.3">
      <c r="A94" s="20" t="str">
        <f>IF(Items!A75="","",Items!A75)</f>
        <v/>
      </c>
      <c r="B94" s="30" t="str">
        <f>IF($A94="","",SUMIFS(Entries!$D:$D,Entries!$B:$B,$A94,Entries!$C:$C,"Wastage",Entries!$A:$A,"&gt;="&amp;$B$3,Entries!$A:$A,"&lt;="&amp;$B$4))</f>
        <v/>
      </c>
      <c r="C94" s="31" t="str">
        <f>IF($A94="","",Items!C75&amp;"")</f>
        <v/>
      </c>
      <c r="D94" s="17" t="str">
        <f>IF($A94="","",SUMIFS(Entries!$H:$H,Entries!$B:$B,$A94,Entries!$C:$C,"Wastage",Entries!$A:$A,"&gt;="&amp;$B$3,Entries!$A:$A,"&lt;="&amp;$B$4))</f>
        <v/>
      </c>
    </row>
    <row r="95" spans="1:4" x14ac:dyDescent="0.3">
      <c r="A95" s="20" t="str">
        <f>IF(Items!A76="","",Items!A76)</f>
        <v/>
      </c>
      <c r="B95" s="30" t="str">
        <f>IF($A95="","",SUMIFS(Entries!$D:$D,Entries!$B:$B,$A95,Entries!$C:$C,"Wastage",Entries!$A:$A,"&gt;="&amp;$B$3,Entries!$A:$A,"&lt;="&amp;$B$4))</f>
        <v/>
      </c>
      <c r="C95" s="31" t="str">
        <f>IF($A95="","",Items!C76&amp;"")</f>
        <v/>
      </c>
      <c r="D95" s="17" t="str">
        <f>IF($A95="","",SUMIFS(Entries!$H:$H,Entries!$B:$B,$A95,Entries!$C:$C,"Wastage",Entries!$A:$A,"&gt;="&amp;$B$3,Entries!$A:$A,"&lt;="&amp;$B$4))</f>
        <v/>
      </c>
    </row>
    <row r="96" spans="1:4" x14ac:dyDescent="0.3">
      <c r="A96" s="20" t="str">
        <f>IF(Items!A77="","",Items!A77)</f>
        <v/>
      </c>
      <c r="B96" s="30" t="str">
        <f>IF($A96="","",SUMIFS(Entries!$D:$D,Entries!$B:$B,$A96,Entries!$C:$C,"Wastage",Entries!$A:$A,"&gt;="&amp;$B$3,Entries!$A:$A,"&lt;="&amp;$B$4))</f>
        <v/>
      </c>
      <c r="C96" s="31" t="str">
        <f>IF($A96="","",Items!C77&amp;"")</f>
        <v/>
      </c>
      <c r="D96" s="17" t="str">
        <f>IF($A96="","",SUMIFS(Entries!$H:$H,Entries!$B:$B,$A96,Entries!$C:$C,"Wastage",Entries!$A:$A,"&gt;="&amp;$B$3,Entries!$A:$A,"&lt;="&amp;$B$4))</f>
        <v/>
      </c>
    </row>
    <row r="97" spans="1:4" x14ac:dyDescent="0.3">
      <c r="A97" s="20" t="str">
        <f>IF(Items!A78="","",Items!A78)</f>
        <v/>
      </c>
      <c r="B97" s="30" t="str">
        <f>IF($A97="","",SUMIFS(Entries!$D:$D,Entries!$B:$B,$A97,Entries!$C:$C,"Wastage",Entries!$A:$A,"&gt;="&amp;$B$3,Entries!$A:$A,"&lt;="&amp;$B$4))</f>
        <v/>
      </c>
      <c r="C97" s="31" t="str">
        <f>IF($A97="","",Items!C78&amp;"")</f>
        <v/>
      </c>
      <c r="D97" s="17" t="str">
        <f>IF($A97="","",SUMIFS(Entries!$H:$H,Entries!$B:$B,$A97,Entries!$C:$C,"Wastage",Entries!$A:$A,"&gt;="&amp;$B$3,Entries!$A:$A,"&lt;="&amp;$B$4))</f>
        <v/>
      </c>
    </row>
    <row r="98" spans="1:4" x14ac:dyDescent="0.3">
      <c r="A98" s="20" t="str">
        <f>IF(Items!A79="","",Items!A79)</f>
        <v/>
      </c>
      <c r="B98" s="30" t="str">
        <f>IF($A98="","",SUMIFS(Entries!$D:$D,Entries!$B:$B,$A98,Entries!$C:$C,"Wastage",Entries!$A:$A,"&gt;="&amp;$B$3,Entries!$A:$A,"&lt;="&amp;$B$4))</f>
        <v/>
      </c>
      <c r="C98" s="31" t="str">
        <f>IF($A98="","",Items!C79&amp;"")</f>
        <v/>
      </c>
      <c r="D98" s="17" t="str">
        <f>IF($A98="","",SUMIFS(Entries!$H:$H,Entries!$B:$B,$A98,Entries!$C:$C,"Wastage",Entries!$A:$A,"&gt;="&amp;$B$3,Entries!$A:$A,"&lt;="&amp;$B$4))</f>
        <v/>
      </c>
    </row>
    <row r="99" spans="1:4" x14ac:dyDescent="0.3">
      <c r="A99" s="20" t="str">
        <f>IF(Items!A80="","",Items!A80)</f>
        <v/>
      </c>
      <c r="B99" s="30" t="str">
        <f>IF($A99="","",SUMIFS(Entries!$D:$D,Entries!$B:$B,$A99,Entries!$C:$C,"Wastage",Entries!$A:$A,"&gt;="&amp;$B$3,Entries!$A:$A,"&lt;="&amp;$B$4))</f>
        <v/>
      </c>
      <c r="C99" s="31" t="str">
        <f>IF($A99="","",Items!C80&amp;"")</f>
        <v/>
      </c>
      <c r="D99" s="17" t="str">
        <f>IF($A99="","",SUMIFS(Entries!$H:$H,Entries!$B:$B,$A99,Entries!$C:$C,"Wastage",Entries!$A:$A,"&gt;="&amp;$B$3,Entries!$A:$A,"&lt;="&amp;$B$4))</f>
        <v/>
      </c>
    </row>
    <row r="100" spans="1:4" x14ac:dyDescent="0.3">
      <c r="A100" s="20" t="str">
        <f>IF(Items!A81="","",Items!A81)</f>
        <v/>
      </c>
      <c r="B100" s="30" t="str">
        <f>IF($A100="","",SUMIFS(Entries!$D:$D,Entries!$B:$B,$A100,Entries!$C:$C,"Wastage",Entries!$A:$A,"&gt;="&amp;$B$3,Entries!$A:$A,"&lt;="&amp;$B$4))</f>
        <v/>
      </c>
      <c r="C100" s="31" t="str">
        <f>IF($A100="","",Items!C81&amp;"")</f>
        <v/>
      </c>
      <c r="D100" s="17" t="str">
        <f>IF($A100="","",SUMIFS(Entries!$H:$H,Entries!$B:$B,$A100,Entries!$C:$C,"Wastage",Entries!$A:$A,"&gt;="&amp;$B$3,Entries!$A:$A,"&lt;="&amp;$B$4))</f>
        <v/>
      </c>
    </row>
    <row r="101" spans="1:4" x14ac:dyDescent="0.3">
      <c r="A101" s="20" t="str">
        <f>IF(Items!A82="","",Items!A82)</f>
        <v/>
      </c>
      <c r="B101" s="30" t="str">
        <f>IF($A101="","",SUMIFS(Entries!$D:$D,Entries!$B:$B,$A101,Entries!$C:$C,"Wastage",Entries!$A:$A,"&gt;="&amp;$B$3,Entries!$A:$A,"&lt;="&amp;$B$4))</f>
        <v/>
      </c>
      <c r="C101" s="31" t="str">
        <f>IF($A101="","",Items!C82&amp;"")</f>
        <v/>
      </c>
      <c r="D101" s="17" t="str">
        <f>IF($A101="","",SUMIFS(Entries!$H:$H,Entries!$B:$B,$A101,Entries!$C:$C,"Wastage",Entries!$A:$A,"&gt;="&amp;$B$3,Entries!$A:$A,"&lt;="&amp;$B$4))</f>
        <v/>
      </c>
    </row>
    <row r="102" spans="1:4" x14ac:dyDescent="0.3">
      <c r="A102" s="20" t="str">
        <f>IF(Items!A83="","",Items!A83)</f>
        <v/>
      </c>
      <c r="B102" s="30" t="str">
        <f>IF($A102="","",SUMIFS(Entries!$D:$D,Entries!$B:$B,$A102,Entries!$C:$C,"Wastage",Entries!$A:$A,"&gt;="&amp;$B$3,Entries!$A:$A,"&lt;="&amp;$B$4))</f>
        <v/>
      </c>
      <c r="C102" s="31" t="str">
        <f>IF($A102="","",Items!C83&amp;"")</f>
        <v/>
      </c>
      <c r="D102" s="17" t="str">
        <f>IF($A102="","",SUMIFS(Entries!$H:$H,Entries!$B:$B,$A102,Entries!$C:$C,"Wastage",Entries!$A:$A,"&gt;="&amp;$B$3,Entries!$A:$A,"&lt;="&amp;$B$4))</f>
        <v/>
      </c>
    </row>
    <row r="103" spans="1:4" x14ac:dyDescent="0.3">
      <c r="A103" s="20" t="str">
        <f>IF(Items!A84="","",Items!A84)</f>
        <v/>
      </c>
      <c r="B103" s="30" t="str">
        <f>IF($A103="","",SUMIFS(Entries!$D:$D,Entries!$B:$B,$A103,Entries!$C:$C,"Wastage",Entries!$A:$A,"&gt;="&amp;$B$3,Entries!$A:$A,"&lt;="&amp;$B$4))</f>
        <v/>
      </c>
      <c r="C103" s="31" t="str">
        <f>IF($A103="","",Items!C84&amp;"")</f>
        <v/>
      </c>
      <c r="D103" s="17" t="str">
        <f>IF($A103="","",SUMIFS(Entries!$H:$H,Entries!$B:$B,$A103,Entries!$C:$C,"Wastage",Entries!$A:$A,"&gt;="&amp;$B$3,Entries!$A:$A,"&lt;="&amp;$B$4))</f>
        <v/>
      </c>
    </row>
    <row r="104" spans="1:4" x14ac:dyDescent="0.3">
      <c r="A104" s="20" t="str">
        <f>IF(Items!A85="","",Items!A85)</f>
        <v/>
      </c>
      <c r="B104" s="30" t="str">
        <f>IF($A104="","",SUMIFS(Entries!$D:$D,Entries!$B:$B,$A104,Entries!$C:$C,"Wastage",Entries!$A:$A,"&gt;="&amp;$B$3,Entries!$A:$A,"&lt;="&amp;$B$4))</f>
        <v/>
      </c>
      <c r="C104" s="31" t="str">
        <f>IF($A104="","",Items!C85&amp;"")</f>
        <v/>
      </c>
      <c r="D104" s="17" t="str">
        <f>IF($A104="","",SUMIFS(Entries!$H:$H,Entries!$B:$B,$A104,Entries!$C:$C,"Wastage",Entries!$A:$A,"&gt;="&amp;$B$3,Entries!$A:$A,"&lt;="&amp;$B$4))</f>
        <v/>
      </c>
    </row>
    <row r="105" spans="1:4" x14ac:dyDescent="0.3">
      <c r="A105" s="20" t="str">
        <f>IF(Items!A86="","",Items!A86)</f>
        <v/>
      </c>
      <c r="B105" s="30" t="str">
        <f>IF($A105="","",SUMIFS(Entries!$D:$D,Entries!$B:$B,$A105,Entries!$C:$C,"Wastage",Entries!$A:$A,"&gt;="&amp;$B$3,Entries!$A:$A,"&lt;="&amp;$B$4))</f>
        <v/>
      </c>
      <c r="C105" s="31" t="str">
        <f>IF($A105="","",Items!C86&amp;"")</f>
        <v/>
      </c>
      <c r="D105" s="17" t="str">
        <f>IF($A105="","",SUMIFS(Entries!$H:$H,Entries!$B:$B,$A105,Entries!$C:$C,"Wastage",Entries!$A:$A,"&gt;="&amp;$B$3,Entries!$A:$A,"&lt;="&amp;$B$4))</f>
        <v/>
      </c>
    </row>
    <row r="106" spans="1:4" x14ac:dyDescent="0.3">
      <c r="A106" s="20" t="str">
        <f>IF(Items!A87="","",Items!A87)</f>
        <v/>
      </c>
      <c r="B106" s="30" t="str">
        <f>IF($A106="","",SUMIFS(Entries!$D:$D,Entries!$B:$B,$A106,Entries!$C:$C,"Wastage",Entries!$A:$A,"&gt;="&amp;$B$3,Entries!$A:$A,"&lt;="&amp;$B$4))</f>
        <v/>
      </c>
      <c r="C106" s="31" t="str">
        <f>IF($A106="","",Items!C87&amp;"")</f>
        <v/>
      </c>
      <c r="D106" s="17" t="str">
        <f>IF($A106="","",SUMIFS(Entries!$H:$H,Entries!$B:$B,$A106,Entries!$C:$C,"Wastage",Entries!$A:$A,"&gt;="&amp;$B$3,Entries!$A:$A,"&lt;="&amp;$B$4))</f>
        <v/>
      </c>
    </row>
    <row r="107" spans="1:4" x14ac:dyDescent="0.3">
      <c r="A107" s="20" t="str">
        <f>IF(Items!A88="","",Items!A88)</f>
        <v/>
      </c>
      <c r="B107" s="30" t="str">
        <f>IF($A107="","",SUMIFS(Entries!$D:$D,Entries!$B:$B,$A107,Entries!$C:$C,"Wastage",Entries!$A:$A,"&gt;="&amp;$B$3,Entries!$A:$A,"&lt;="&amp;$B$4))</f>
        <v/>
      </c>
      <c r="C107" s="31" t="str">
        <f>IF($A107="","",Items!C88&amp;"")</f>
        <v/>
      </c>
      <c r="D107" s="17" t="str">
        <f>IF($A107="","",SUMIFS(Entries!$H:$H,Entries!$B:$B,$A107,Entries!$C:$C,"Wastage",Entries!$A:$A,"&gt;="&amp;$B$3,Entries!$A:$A,"&lt;="&amp;$B$4))</f>
        <v/>
      </c>
    </row>
    <row r="108" spans="1:4" x14ac:dyDescent="0.3">
      <c r="A108" s="20" t="str">
        <f>IF(Items!A89="","",Items!A89)</f>
        <v/>
      </c>
      <c r="B108" s="30" t="str">
        <f>IF($A108="","",SUMIFS(Entries!$D:$D,Entries!$B:$B,$A108,Entries!$C:$C,"Wastage",Entries!$A:$A,"&gt;="&amp;$B$3,Entries!$A:$A,"&lt;="&amp;$B$4))</f>
        <v/>
      </c>
      <c r="C108" s="31" t="str">
        <f>IF($A108="","",Items!C89&amp;"")</f>
        <v/>
      </c>
      <c r="D108" s="17" t="str">
        <f>IF($A108="","",SUMIFS(Entries!$H:$H,Entries!$B:$B,$A108,Entries!$C:$C,"Wastage",Entries!$A:$A,"&gt;="&amp;$B$3,Entries!$A:$A,"&lt;="&amp;$B$4))</f>
        <v/>
      </c>
    </row>
    <row r="109" spans="1:4" x14ac:dyDescent="0.3">
      <c r="A109" s="20" t="str">
        <f>IF(Items!A90="","",Items!A90)</f>
        <v/>
      </c>
      <c r="B109" s="30" t="str">
        <f>IF($A109="","",SUMIFS(Entries!$D:$D,Entries!$B:$B,$A109,Entries!$C:$C,"Wastage",Entries!$A:$A,"&gt;="&amp;$B$3,Entries!$A:$A,"&lt;="&amp;$B$4))</f>
        <v/>
      </c>
      <c r="C109" s="31" t="str">
        <f>IF($A109="","",Items!C90&amp;"")</f>
        <v/>
      </c>
      <c r="D109" s="17" t="str">
        <f>IF($A109="","",SUMIFS(Entries!$H:$H,Entries!$B:$B,$A109,Entries!$C:$C,"Wastage",Entries!$A:$A,"&gt;="&amp;$B$3,Entries!$A:$A,"&lt;="&amp;$B$4))</f>
        <v/>
      </c>
    </row>
    <row r="110" spans="1:4" x14ac:dyDescent="0.3">
      <c r="A110" s="20" t="str">
        <f>IF(Items!A91="","",Items!A91)</f>
        <v/>
      </c>
      <c r="B110" s="30" t="str">
        <f>IF($A110="","",SUMIFS(Entries!$D:$D,Entries!$B:$B,$A110,Entries!$C:$C,"Wastage",Entries!$A:$A,"&gt;="&amp;$B$3,Entries!$A:$A,"&lt;="&amp;$B$4))</f>
        <v/>
      </c>
      <c r="C110" s="31" t="str">
        <f>IF($A110="","",Items!C91&amp;"")</f>
        <v/>
      </c>
      <c r="D110" s="17" t="str">
        <f>IF($A110="","",SUMIFS(Entries!$H:$H,Entries!$B:$B,$A110,Entries!$C:$C,"Wastage",Entries!$A:$A,"&gt;="&amp;$B$3,Entries!$A:$A,"&lt;="&amp;$B$4))</f>
        <v/>
      </c>
    </row>
    <row r="111" spans="1:4" x14ac:dyDescent="0.3">
      <c r="A111" s="20" t="str">
        <f>IF(Items!A92="","",Items!A92)</f>
        <v/>
      </c>
      <c r="B111" s="30" t="str">
        <f>IF($A111="","",SUMIFS(Entries!$D:$D,Entries!$B:$B,$A111,Entries!$C:$C,"Wastage",Entries!$A:$A,"&gt;="&amp;$B$3,Entries!$A:$A,"&lt;="&amp;$B$4))</f>
        <v/>
      </c>
      <c r="C111" s="31" t="str">
        <f>IF($A111="","",Items!C92&amp;"")</f>
        <v/>
      </c>
      <c r="D111" s="17" t="str">
        <f>IF($A111="","",SUMIFS(Entries!$H:$H,Entries!$B:$B,$A111,Entries!$C:$C,"Wastage",Entries!$A:$A,"&gt;="&amp;$B$3,Entries!$A:$A,"&lt;="&amp;$B$4))</f>
        <v/>
      </c>
    </row>
    <row r="112" spans="1:4" x14ac:dyDescent="0.3">
      <c r="A112" s="20" t="str">
        <f>IF(Items!A93="","",Items!A93)</f>
        <v/>
      </c>
      <c r="B112" s="30" t="str">
        <f>IF($A112="","",SUMIFS(Entries!$D:$D,Entries!$B:$B,$A112,Entries!$C:$C,"Wastage",Entries!$A:$A,"&gt;="&amp;$B$3,Entries!$A:$A,"&lt;="&amp;$B$4))</f>
        <v/>
      </c>
      <c r="C112" s="31" t="str">
        <f>IF($A112="","",Items!C93&amp;"")</f>
        <v/>
      </c>
      <c r="D112" s="17" t="str">
        <f>IF($A112="","",SUMIFS(Entries!$H:$H,Entries!$B:$B,$A112,Entries!$C:$C,"Wastage",Entries!$A:$A,"&gt;="&amp;$B$3,Entries!$A:$A,"&lt;="&amp;$B$4))</f>
        <v/>
      </c>
    </row>
    <row r="113" spans="1:4" x14ac:dyDescent="0.3">
      <c r="A113" s="20" t="str">
        <f>IF(Items!A94="","",Items!A94)</f>
        <v/>
      </c>
      <c r="B113" s="30" t="str">
        <f>IF($A113="","",SUMIFS(Entries!$D:$D,Entries!$B:$B,$A113,Entries!$C:$C,"Wastage",Entries!$A:$A,"&gt;="&amp;$B$3,Entries!$A:$A,"&lt;="&amp;$B$4))</f>
        <v/>
      </c>
      <c r="C113" s="31" t="str">
        <f>IF($A113="","",Items!C94&amp;"")</f>
        <v/>
      </c>
      <c r="D113" s="17" t="str">
        <f>IF($A113="","",SUMIFS(Entries!$H:$H,Entries!$B:$B,$A113,Entries!$C:$C,"Wastage",Entries!$A:$A,"&gt;="&amp;$B$3,Entries!$A:$A,"&lt;="&amp;$B$4))</f>
        <v/>
      </c>
    </row>
    <row r="114" spans="1:4" x14ac:dyDescent="0.3">
      <c r="A114" s="20" t="str">
        <f>IF(Items!A95="","",Items!A95)</f>
        <v/>
      </c>
      <c r="B114" s="30" t="str">
        <f>IF($A114="","",SUMIFS(Entries!$D:$D,Entries!$B:$B,$A114,Entries!$C:$C,"Wastage",Entries!$A:$A,"&gt;="&amp;$B$3,Entries!$A:$A,"&lt;="&amp;$B$4))</f>
        <v/>
      </c>
      <c r="C114" s="31" t="str">
        <f>IF($A114="","",Items!C95&amp;"")</f>
        <v/>
      </c>
      <c r="D114" s="17" t="str">
        <f>IF($A114="","",SUMIFS(Entries!$H:$H,Entries!$B:$B,$A114,Entries!$C:$C,"Wastage",Entries!$A:$A,"&gt;="&amp;$B$3,Entries!$A:$A,"&lt;="&amp;$B$4))</f>
        <v/>
      </c>
    </row>
    <row r="115" spans="1:4" x14ac:dyDescent="0.3">
      <c r="A115" s="20" t="str">
        <f>IF(Items!A96="","",Items!A96)</f>
        <v/>
      </c>
      <c r="B115" s="30" t="str">
        <f>IF($A115="","",SUMIFS(Entries!$D:$D,Entries!$B:$B,$A115,Entries!$C:$C,"Wastage",Entries!$A:$A,"&gt;="&amp;$B$3,Entries!$A:$A,"&lt;="&amp;$B$4))</f>
        <v/>
      </c>
      <c r="C115" s="31" t="str">
        <f>IF($A115="","",Items!C96&amp;"")</f>
        <v/>
      </c>
      <c r="D115" s="17" t="str">
        <f>IF($A115="","",SUMIFS(Entries!$H:$H,Entries!$B:$B,$A115,Entries!$C:$C,"Wastage",Entries!$A:$A,"&gt;="&amp;$B$3,Entries!$A:$A,"&lt;="&amp;$B$4))</f>
        <v/>
      </c>
    </row>
    <row r="116" spans="1:4" x14ac:dyDescent="0.3">
      <c r="A116" s="20" t="str">
        <f>IF(Items!A97="","",Items!A97)</f>
        <v/>
      </c>
      <c r="B116" s="30" t="str">
        <f>IF($A116="","",SUMIFS(Entries!$D:$D,Entries!$B:$B,$A116,Entries!$C:$C,"Wastage",Entries!$A:$A,"&gt;="&amp;$B$3,Entries!$A:$A,"&lt;="&amp;$B$4))</f>
        <v/>
      </c>
      <c r="C116" s="31" t="str">
        <f>IF($A116="","",Items!C97&amp;"")</f>
        <v/>
      </c>
      <c r="D116" s="17" t="str">
        <f>IF($A116="","",SUMIFS(Entries!$H:$H,Entries!$B:$B,$A116,Entries!$C:$C,"Wastage",Entries!$A:$A,"&gt;="&amp;$B$3,Entries!$A:$A,"&lt;="&amp;$B$4))</f>
        <v/>
      </c>
    </row>
    <row r="117" spans="1:4" x14ac:dyDescent="0.3">
      <c r="A117" s="20" t="str">
        <f>IF(Items!A98="","",Items!A98)</f>
        <v/>
      </c>
      <c r="B117" s="30" t="str">
        <f>IF($A117="","",SUMIFS(Entries!$D:$D,Entries!$B:$B,$A117,Entries!$C:$C,"Wastage",Entries!$A:$A,"&gt;="&amp;$B$3,Entries!$A:$A,"&lt;="&amp;$B$4))</f>
        <v/>
      </c>
      <c r="C117" s="31" t="str">
        <f>IF($A117="","",Items!C98&amp;"")</f>
        <v/>
      </c>
      <c r="D117" s="17" t="str">
        <f>IF($A117="","",SUMIFS(Entries!$H:$H,Entries!$B:$B,$A117,Entries!$C:$C,"Wastage",Entries!$A:$A,"&gt;="&amp;$B$3,Entries!$A:$A,"&lt;="&amp;$B$4))</f>
        <v/>
      </c>
    </row>
    <row r="118" spans="1:4" x14ac:dyDescent="0.3">
      <c r="A118" s="20" t="str">
        <f>IF(Items!A99="","",Items!A99)</f>
        <v/>
      </c>
      <c r="B118" s="30" t="str">
        <f>IF($A118="","",SUMIFS(Entries!$D:$D,Entries!$B:$B,$A118,Entries!$C:$C,"Wastage",Entries!$A:$A,"&gt;="&amp;$B$3,Entries!$A:$A,"&lt;="&amp;$B$4))</f>
        <v/>
      </c>
      <c r="C118" s="31" t="str">
        <f>IF($A118="","",Items!C99&amp;"")</f>
        <v/>
      </c>
      <c r="D118" s="17" t="str">
        <f>IF($A118="","",SUMIFS(Entries!$H:$H,Entries!$B:$B,$A118,Entries!$C:$C,"Wastage",Entries!$A:$A,"&gt;="&amp;$B$3,Entries!$A:$A,"&lt;="&amp;$B$4))</f>
        <v/>
      </c>
    </row>
    <row r="119" spans="1:4" x14ac:dyDescent="0.3">
      <c r="A119" s="20" t="str">
        <f>IF(Items!A100="","",Items!A100)</f>
        <v/>
      </c>
      <c r="B119" s="30" t="str">
        <f>IF($A119="","",SUMIFS(Entries!$D:$D,Entries!$B:$B,$A119,Entries!$C:$C,"Wastage",Entries!$A:$A,"&gt;="&amp;$B$3,Entries!$A:$A,"&lt;="&amp;$B$4))</f>
        <v/>
      </c>
      <c r="C119" s="31" t="str">
        <f>IF($A119="","",Items!C100&amp;"")</f>
        <v/>
      </c>
      <c r="D119" s="17" t="str">
        <f>IF($A119="","",SUMIFS(Entries!$H:$H,Entries!$B:$B,$A119,Entries!$C:$C,"Wastage",Entries!$A:$A,"&gt;="&amp;$B$3,Entries!$A:$A,"&lt;="&amp;$B$4))</f>
        <v/>
      </c>
    </row>
    <row r="120" spans="1:4" x14ac:dyDescent="0.3">
      <c r="A120" s="20" t="str">
        <f>IF(Items!A101="","",Items!A101)</f>
        <v/>
      </c>
      <c r="B120" s="30" t="str">
        <f>IF($A120="","",SUMIFS(Entries!$D:$D,Entries!$B:$B,$A120,Entries!$C:$C,"Wastage",Entries!$A:$A,"&gt;="&amp;$B$3,Entries!$A:$A,"&lt;="&amp;$B$4))</f>
        <v/>
      </c>
      <c r="C120" s="31" t="str">
        <f>IF($A120="","",Items!C101&amp;"")</f>
        <v/>
      </c>
      <c r="D120" s="17" t="str">
        <f>IF($A120="","",SUMIFS(Entries!$H:$H,Entries!$B:$B,$A120,Entries!$C:$C,"Wastage",Entries!$A:$A,"&gt;="&amp;$B$3,Entries!$A:$A,"&lt;="&amp;$B$4))</f>
        <v/>
      </c>
    </row>
    <row r="121" spans="1:4" x14ac:dyDescent="0.3">
      <c r="A121" s="20" t="str">
        <f>IF(Items!A102="","",Items!A102)</f>
        <v/>
      </c>
      <c r="B121" s="30" t="str">
        <f>IF($A121="","",SUMIFS(Entries!$D:$D,Entries!$B:$B,$A121,Entries!$C:$C,"Wastage",Entries!$A:$A,"&gt;="&amp;$B$3,Entries!$A:$A,"&lt;="&amp;$B$4))</f>
        <v/>
      </c>
      <c r="C121" s="31" t="str">
        <f>IF($A121="","",Items!C102&amp;"")</f>
        <v/>
      </c>
      <c r="D121" s="17" t="str">
        <f>IF($A121="","",SUMIFS(Entries!$H:$H,Entries!$B:$B,$A121,Entries!$C:$C,"Wastage",Entries!$A:$A,"&gt;="&amp;$B$3,Entries!$A:$A,"&lt;="&amp;$B$4))</f>
        <v/>
      </c>
    </row>
    <row r="122" spans="1:4" x14ac:dyDescent="0.3">
      <c r="A122" s="20" t="str">
        <f>IF(Items!A103="","",Items!A103)</f>
        <v/>
      </c>
      <c r="B122" s="30" t="str">
        <f>IF($A122="","",SUMIFS(Entries!$D:$D,Entries!$B:$B,$A122,Entries!$C:$C,"Wastage",Entries!$A:$A,"&gt;="&amp;$B$3,Entries!$A:$A,"&lt;="&amp;$B$4))</f>
        <v/>
      </c>
      <c r="C122" s="31" t="str">
        <f>IF($A122="","",Items!C103&amp;"")</f>
        <v/>
      </c>
      <c r="D122" s="17" t="str">
        <f>IF($A122="","",SUMIFS(Entries!$H:$H,Entries!$B:$B,$A122,Entries!$C:$C,"Wastage",Entries!$A:$A,"&gt;="&amp;$B$3,Entries!$A:$A,"&lt;="&amp;$B$4))</f>
        <v/>
      </c>
    </row>
    <row r="123" spans="1:4" x14ac:dyDescent="0.3">
      <c r="A123" s="20" t="str">
        <f>IF(Items!A104="","",Items!A104)</f>
        <v/>
      </c>
      <c r="B123" s="30" t="str">
        <f>IF($A123="","",SUMIFS(Entries!$D:$D,Entries!$B:$B,$A123,Entries!$C:$C,"Wastage",Entries!$A:$A,"&gt;="&amp;$B$3,Entries!$A:$A,"&lt;="&amp;$B$4))</f>
        <v/>
      </c>
      <c r="C123" s="31" t="str">
        <f>IF($A123="","",Items!C104&amp;"")</f>
        <v/>
      </c>
      <c r="D123" s="17" t="str">
        <f>IF($A123="","",SUMIFS(Entries!$H:$H,Entries!$B:$B,$A123,Entries!$C:$C,"Wastage",Entries!$A:$A,"&gt;="&amp;$B$3,Entries!$A:$A,"&lt;="&amp;$B$4))</f>
        <v/>
      </c>
    </row>
    <row r="124" spans="1:4" x14ac:dyDescent="0.3">
      <c r="A124" s="20" t="str">
        <f>IF(Items!A105="","",Items!A105)</f>
        <v/>
      </c>
      <c r="B124" s="30" t="str">
        <f>IF($A124="","",SUMIFS(Entries!$D:$D,Entries!$B:$B,$A124,Entries!$C:$C,"Wastage",Entries!$A:$A,"&gt;="&amp;$B$3,Entries!$A:$A,"&lt;="&amp;$B$4))</f>
        <v/>
      </c>
      <c r="C124" s="31" t="str">
        <f>IF($A124="","",Items!C105&amp;"")</f>
        <v/>
      </c>
      <c r="D124" s="17" t="str">
        <f>IF($A124="","",SUMIFS(Entries!$H:$H,Entries!$B:$B,$A124,Entries!$C:$C,"Wastage",Entries!$A:$A,"&gt;="&amp;$B$3,Entries!$A:$A,"&lt;="&amp;$B$4))</f>
        <v/>
      </c>
    </row>
    <row r="125" spans="1:4" x14ac:dyDescent="0.3">
      <c r="A125" s="20" t="str">
        <f>IF(Items!A106="","",Items!A106)</f>
        <v/>
      </c>
      <c r="B125" s="30" t="str">
        <f>IF($A125="","",SUMIFS(Entries!$D:$D,Entries!$B:$B,$A125,Entries!$C:$C,"Wastage",Entries!$A:$A,"&gt;="&amp;$B$3,Entries!$A:$A,"&lt;="&amp;$B$4))</f>
        <v/>
      </c>
      <c r="C125" s="31" t="str">
        <f>IF($A125="","",Items!C106&amp;"")</f>
        <v/>
      </c>
      <c r="D125" s="17" t="str">
        <f>IF($A125="","",SUMIFS(Entries!$H:$H,Entries!$B:$B,$A125,Entries!$C:$C,"Wastage",Entries!$A:$A,"&gt;="&amp;$B$3,Entries!$A:$A,"&lt;="&amp;$B$4))</f>
        <v/>
      </c>
    </row>
    <row r="126" spans="1:4" x14ac:dyDescent="0.3">
      <c r="A126" s="20" t="str">
        <f>IF(Items!A107="","",Items!A107)</f>
        <v/>
      </c>
      <c r="B126" s="30" t="str">
        <f>IF($A126="","",SUMIFS(Entries!$D:$D,Entries!$B:$B,$A126,Entries!$C:$C,"Wastage",Entries!$A:$A,"&gt;="&amp;$B$3,Entries!$A:$A,"&lt;="&amp;$B$4))</f>
        <v/>
      </c>
      <c r="C126" s="31" t="str">
        <f>IF($A126="","",Items!C107&amp;"")</f>
        <v/>
      </c>
      <c r="D126" s="17" t="str">
        <f>IF($A126="","",SUMIFS(Entries!$H:$H,Entries!$B:$B,$A126,Entries!$C:$C,"Wastage",Entries!$A:$A,"&gt;="&amp;$B$3,Entries!$A:$A,"&lt;="&amp;$B$4))</f>
        <v/>
      </c>
    </row>
    <row r="127" spans="1:4" x14ac:dyDescent="0.3">
      <c r="A127" s="20" t="str">
        <f>IF(Items!A108="","",Items!A108)</f>
        <v/>
      </c>
      <c r="B127" s="30" t="str">
        <f>IF($A127="","",SUMIFS(Entries!$D:$D,Entries!$B:$B,$A127,Entries!$C:$C,"Wastage",Entries!$A:$A,"&gt;="&amp;$B$3,Entries!$A:$A,"&lt;="&amp;$B$4))</f>
        <v/>
      </c>
      <c r="C127" s="31" t="str">
        <f>IF($A127="","",Items!C108&amp;"")</f>
        <v/>
      </c>
      <c r="D127" s="17" t="str">
        <f>IF($A127="","",SUMIFS(Entries!$H:$H,Entries!$B:$B,$A127,Entries!$C:$C,"Wastage",Entries!$A:$A,"&gt;="&amp;$B$3,Entries!$A:$A,"&lt;="&amp;$B$4))</f>
        <v/>
      </c>
    </row>
    <row r="128" spans="1:4" x14ac:dyDescent="0.3">
      <c r="A128" s="20" t="str">
        <f>IF(Items!A109="","",Items!A109)</f>
        <v/>
      </c>
      <c r="B128" s="30" t="str">
        <f>IF($A128="","",SUMIFS(Entries!$D:$D,Entries!$B:$B,$A128,Entries!$C:$C,"Wastage",Entries!$A:$A,"&gt;="&amp;$B$3,Entries!$A:$A,"&lt;="&amp;$B$4))</f>
        <v/>
      </c>
      <c r="C128" s="31" t="str">
        <f>IF($A128="","",Items!C109&amp;"")</f>
        <v/>
      </c>
      <c r="D128" s="17" t="str">
        <f>IF($A128="","",SUMIFS(Entries!$H:$H,Entries!$B:$B,$A128,Entries!$C:$C,"Wastage",Entries!$A:$A,"&gt;="&amp;$B$3,Entries!$A:$A,"&lt;="&amp;$B$4))</f>
        <v/>
      </c>
    </row>
    <row r="129" spans="1:4" x14ac:dyDescent="0.3">
      <c r="A129" s="20" t="str">
        <f>IF(Items!A110="","",Items!A110)</f>
        <v/>
      </c>
      <c r="B129" s="30" t="str">
        <f>IF($A129="","",SUMIFS(Entries!$D:$D,Entries!$B:$B,$A129,Entries!$C:$C,"Wastage",Entries!$A:$A,"&gt;="&amp;$B$3,Entries!$A:$A,"&lt;="&amp;$B$4))</f>
        <v/>
      </c>
      <c r="C129" s="31" t="str">
        <f>IF($A129="","",Items!C110&amp;"")</f>
        <v/>
      </c>
      <c r="D129" s="17" t="str">
        <f>IF($A129="","",SUMIFS(Entries!$H:$H,Entries!$B:$B,$A129,Entries!$C:$C,"Wastage",Entries!$A:$A,"&gt;="&amp;$B$3,Entries!$A:$A,"&lt;="&amp;$B$4))</f>
        <v/>
      </c>
    </row>
    <row r="130" spans="1:4" x14ac:dyDescent="0.3">
      <c r="A130" s="20" t="str">
        <f>IF(Items!A111="","",Items!A111)</f>
        <v/>
      </c>
      <c r="B130" s="30" t="str">
        <f>IF($A130="","",SUMIFS(Entries!$D:$D,Entries!$B:$B,$A130,Entries!$C:$C,"Wastage",Entries!$A:$A,"&gt;="&amp;$B$3,Entries!$A:$A,"&lt;="&amp;$B$4))</f>
        <v/>
      </c>
      <c r="C130" s="31" t="str">
        <f>IF($A130="","",Items!C111&amp;"")</f>
        <v/>
      </c>
      <c r="D130" s="17" t="str">
        <f>IF($A130="","",SUMIFS(Entries!$H:$H,Entries!$B:$B,$A130,Entries!$C:$C,"Wastage",Entries!$A:$A,"&gt;="&amp;$B$3,Entries!$A:$A,"&lt;="&amp;$B$4))</f>
        <v/>
      </c>
    </row>
    <row r="131" spans="1:4" x14ac:dyDescent="0.3">
      <c r="A131" s="20" t="str">
        <f>IF(Items!A112="","",Items!A112)</f>
        <v/>
      </c>
      <c r="B131" s="30" t="str">
        <f>IF($A131="","",SUMIFS(Entries!$D:$D,Entries!$B:$B,$A131,Entries!$C:$C,"Wastage",Entries!$A:$A,"&gt;="&amp;$B$3,Entries!$A:$A,"&lt;="&amp;$B$4))</f>
        <v/>
      </c>
      <c r="C131" s="31" t="str">
        <f>IF($A131="","",Items!C112&amp;"")</f>
        <v/>
      </c>
      <c r="D131" s="17" t="str">
        <f>IF($A131="","",SUMIFS(Entries!$H:$H,Entries!$B:$B,$A131,Entries!$C:$C,"Wastage",Entries!$A:$A,"&gt;="&amp;$B$3,Entries!$A:$A,"&lt;="&amp;$B$4))</f>
        <v/>
      </c>
    </row>
    <row r="132" spans="1:4" x14ac:dyDescent="0.3">
      <c r="A132" s="20" t="str">
        <f>IF(Items!A113="","",Items!A113)</f>
        <v/>
      </c>
      <c r="B132" s="30" t="str">
        <f>IF($A132="","",SUMIFS(Entries!$D:$D,Entries!$B:$B,$A132,Entries!$C:$C,"Wastage",Entries!$A:$A,"&gt;="&amp;$B$3,Entries!$A:$A,"&lt;="&amp;$B$4))</f>
        <v/>
      </c>
      <c r="C132" s="31" t="str">
        <f>IF($A132="","",Items!C113&amp;"")</f>
        <v/>
      </c>
      <c r="D132" s="17" t="str">
        <f>IF($A132="","",SUMIFS(Entries!$H:$H,Entries!$B:$B,$A132,Entries!$C:$C,"Wastage",Entries!$A:$A,"&gt;="&amp;$B$3,Entries!$A:$A,"&lt;="&amp;$B$4))</f>
        <v/>
      </c>
    </row>
    <row r="133" spans="1:4" x14ac:dyDescent="0.3">
      <c r="A133" s="20" t="str">
        <f>IF(Items!A114="","",Items!A114)</f>
        <v/>
      </c>
      <c r="B133" s="30" t="str">
        <f>IF($A133="","",SUMIFS(Entries!$D:$D,Entries!$B:$B,$A133,Entries!$C:$C,"Wastage",Entries!$A:$A,"&gt;="&amp;$B$3,Entries!$A:$A,"&lt;="&amp;$B$4))</f>
        <v/>
      </c>
      <c r="C133" s="31" t="str">
        <f>IF($A133="","",Items!C114&amp;"")</f>
        <v/>
      </c>
      <c r="D133" s="17" t="str">
        <f>IF($A133="","",SUMIFS(Entries!$H:$H,Entries!$B:$B,$A133,Entries!$C:$C,"Wastage",Entries!$A:$A,"&gt;="&amp;$B$3,Entries!$A:$A,"&lt;="&amp;$B$4))</f>
        <v/>
      </c>
    </row>
    <row r="134" spans="1:4" x14ac:dyDescent="0.3">
      <c r="A134" s="20" t="str">
        <f>IF(Items!A115="","",Items!A115)</f>
        <v/>
      </c>
      <c r="B134" s="30" t="str">
        <f>IF($A134="","",SUMIFS(Entries!$D:$D,Entries!$B:$B,$A134,Entries!$C:$C,"Wastage",Entries!$A:$A,"&gt;="&amp;$B$3,Entries!$A:$A,"&lt;="&amp;$B$4))</f>
        <v/>
      </c>
      <c r="C134" s="31" t="str">
        <f>IF($A134="","",Items!C115&amp;"")</f>
        <v/>
      </c>
      <c r="D134" s="17" t="str">
        <f>IF($A134="","",SUMIFS(Entries!$H:$H,Entries!$B:$B,$A134,Entries!$C:$C,"Wastage",Entries!$A:$A,"&gt;="&amp;$B$3,Entries!$A:$A,"&lt;="&amp;$B$4))</f>
        <v/>
      </c>
    </row>
    <row r="135" spans="1:4" x14ac:dyDescent="0.3">
      <c r="A135" s="20" t="str">
        <f>IF(Items!A116="","",Items!A116)</f>
        <v/>
      </c>
      <c r="B135" s="30" t="str">
        <f>IF($A135="","",SUMIFS(Entries!$D:$D,Entries!$B:$B,$A135,Entries!$C:$C,"Wastage",Entries!$A:$A,"&gt;="&amp;$B$3,Entries!$A:$A,"&lt;="&amp;$B$4))</f>
        <v/>
      </c>
      <c r="C135" s="31" t="str">
        <f>IF($A135="","",Items!C116&amp;"")</f>
        <v/>
      </c>
      <c r="D135" s="17" t="str">
        <f>IF($A135="","",SUMIFS(Entries!$H:$H,Entries!$B:$B,$A135,Entries!$C:$C,"Wastage",Entries!$A:$A,"&gt;="&amp;$B$3,Entries!$A:$A,"&lt;="&amp;$B$4))</f>
        <v/>
      </c>
    </row>
    <row r="136" spans="1:4" x14ac:dyDescent="0.3">
      <c r="A136" s="20" t="str">
        <f>IF(Items!A117="","",Items!A117)</f>
        <v/>
      </c>
      <c r="B136" s="30" t="str">
        <f>IF($A136="","",SUMIFS(Entries!$D:$D,Entries!$B:$B,$A136,Entries!$C:$C,"Wastage",Entries!$A:$A,"&gt;="&amp;$B$3,Entries!$A:$A,"&lt;="&amp;$B$4))</f>
        <v/>
      </c>
      <c r="C136" s="31" t="str">
        <f>IF($A136="","",Items!C117&amp;"")</f>
        <v/>
      </c>
      <c r="D136" s="17" t="str">
        <f>IF($A136="","",SUMIFS(Entries!$H:$H,Entries!$B:$B,$A136,Entries!$C:$C,"Wastage",Entries!$A:$A,"&gt;="&amp;$B$3,Entries!$A:$A,"&lt;="&amp;$B$4))</f>
        <v/>
      </c>
    </row>
    <row r="137" spans="1:4" x14ac:dyDescent="0.3">
      <c r="A137" s="20" t="str">
        <f>IF(Items!A118="","",Items!A118)</f>
        <v/>
      </c>
      <c r="B137" s="30" t="str">
        <f>IF($A137="","",SUMIFS(Entries!$D:$D,Entries!$B:$B,$A137,Entries!$C:$C,"Wastage",Entries!$A:$A,"&gt;="&amp;$B$3,Entries!$A:$A,"&lt;="&amp;$B$4))</f>
        <v/>
      </c>
      <c r="C137" s="31" t="str">
        <f>IF($A137="","",Items!C118&amp;"")</f>
        <v/>
      </c>
      <c r="D137" s="17" t="str">
        <f>IF($A137="","",SUMIFS(Entries!$H:$H,Entries!$B:$B,$A137,Entries!$C:$C,"Wastage",Entries!$A:$A,"&gt;="&amp;$B$3,Entries!$A:$A,"&lt;="&amp;$B$4))</f>
        <v/>
      </c>
    </row>
    <row r="138" spans="1:4" x14ac:dyDescent="0.3">
      <c r="A138" s="20" t="str">
        <f>IF(Items!A119="","",Items!A119)</f>
        <v/>
      </c>
      <c r="B138" s="30" t="str">
        <f>IF($A138="","",SUMIFS(Entries!$D:$D,Entries!$B:$B,$A138,Entries!$C:$C,"Wastage",Entries!$A:$A,"&gt;="&amp;$B$3,Entries!$A:$A,"&lt;="&amp;$B$4))</f>
        <v/>
      </c>
      <c r="C138" s="31" t="str">
        <f>IF($A138="","",Items!C119&amp;"")</f>
        <v/>
      </c>
      <c r="D138" s="17" t="str">
        <f>IF($A138="","",SUMIFS(Entries!$H:$H,Entries!$B:$B,$A138,Entries!$C:$C,"Wastage",Entries!$A:$A,"&gt;="&amp;$B$3,Entries!$A:$A,"&lt;="&amp;$B$4))</f>
        <v/>
      </c>
    </row>
    <row r="139" spans="1:4" x14ac:dyDescent="0.3">
      <c r="A139" s="20" t="str">
        <f>IF(Items!A120="","",Items!A120)</f>
        <v/>
      </c>
      <c r="B139" s="30" t="str">
        <f>IF($A139="","",SUMIFS(Entries!$D:$D,Entries!$B:$B,$A139,Entries!$C:$C,"Wastage",Entries!$A:$A,"&gt;="&amp;$B$3,Entries!$A:$A,"&lt;="&amp;$B$4))</f>
        <v/>
      </c>
      <c r="C139" s="31" t="str">
        <f>IF($A139="","",Items!C120&amp;"")</f>
        <v/>
      </c>
      <c r="D139" s="17" t="str">
        <f>IF($A139="","",SUMIFS(Entries!$H:$H,Entries!$B:$B,$A139,Entries!$C:$C,"Wastage",Entries!$A:$A,"&gt;="&amp;$B$3,Entries!$A:$A,"&lt;="&amp;$B$4))</f>
        <v/>
      </c>
    </row>
    <row r="140" spans="1:4" x14ac:dyDescent="0.3">
      <c r="A140" s="20" t="str">
        <f>IF(Items!A121="","",Items!A121)</f>
        <v/>
      </c>
      <c r="B140" s="30" t="str">
        <f>IF($A140="","",SUMIFS(Entries!$D:$D,Entries!$B:$B,$A140,Entries!$C:$C,"Wastage",Entries!$A:$A,"&gt;="&amp;$B$3,Entries!$A:$A,"&lt;="&amp;$B$4))</f>
        <v/>
      </c>
      <c r="C140" s="31" t="str">
        <f>IF($A140="","",Items!C121&amp;"")</f>
        <v/>
      </c>
      <c r="D140" s="17" t="str">
        <f>IF($A140="","",SUMIFS(Entries!$H:$H,Entries!$B:$B,$A140,Entries!$C:$C,"Wastage",Entries!$A:$A,"&gt;="&amp;$B$3,Entries!$A:$A,"&lt;="&amp;$B$4))</f>
        <v/>
      </c>
    </row>
    <row r="141" spans="1:4" x14ac:dyDescent="0.3">
      <c r="A141" s="20" t="str">
        <f>IF(Items!A122="","",Items!A122)</f>
        <v/>
      </c>
      <c r="B141" s="30" t="str">
        <f>IF($A141="","",SUMIFS(Entries!$D:$D,Entries!$B:$B,$A141,Entries!$C:$C,"Wastage",Entries!$A:$A,"&gt;="&amp;$B$3,Entries!$A:$A,"&lt;="&amp;$B$4))</f>
        <v/>
      </c>
      <c r="C141" s="31" t="str">
        <f>IF($A141="","",Items!C122&amp;"")</f>
        <v/>
      </c>
      <c r="D141" s="17" t="str">
        <f>IF($A141="","",SUMIFS(Entries!$H:$H,Entries!$B:$B,$A141,Entries!$C:$C,"Wastage",Entries!$A:$A,"&gt;="&amp;$B$3,Entries!$A:$A,"&lt;="&amp;$B$4))</f>
        <v/>
      </c>
    </row>
    <row r="142" spans="1:4" x14ac:dyDescent="0.3">
      <c r="A142" s="20" t="str">
        <f>IF(Items!A123="","",Items!A123)</f>
        <v/>
      </c>
      <c r="B142" s="30" t="str">
        <f>IF($A142="","",SUMIFS(Entries!$D:$D,Entries!$B:$B,$A142,Entries!$C:$C,"Wastage",Entries!$A:$A,"&gt;="&amp;$B$3,Entries!$A:$A,"&lt;="&amp;$B$4))</f>
        <v/>
      </c>
      <c r="C142" s="31" t="str">
        <f>IF($A142="","",Items!C123&amp;"")</f>
        <v/>
      </c>
      <c r="D142" s="17" t="str">
        <f>IF($A142="","",SUMIFS(Entries!$H:$H,Entries!$B:$B,$A142,Entries!$C:$C,"Wastage",Entries!$A:$A,"&gt;="&amp;$B$3,Entries!$A:$A,"&lt;="&amp;$B$4))</f>
        <v/>
      </c>
    </row>
    <row r="143" spans="1:4" x14ac:dyDescent="0.3">
      <c r="A143" s="20" t="str">
        <f>IF(Items!A124="","",Items!A124)</f>
        <v/>
      </c>
      <c r="B143" s="30" t="str">
        <f>IF($A143="","",SUMIFS(Entries!$D:$D,Entries!$B:$B,$A143,Entries!$C:$C,"Wastage",Entries!$A:$A,"&gt;="&amp;$B$3,Entries!$A:$A,"&lt;="&amp;$B$4))</f>
        <v/>
      </c>
      <c r="C143" s="31" t="str">
        <f>IF($A143="","",Items!C124&amp;"")</f>
        <v/>
      </c>
      <c r="D143" s="17" t="str">
        <f>IF($A143="","",SUMIFS(Entries!$H:$H,Entries!$B:$B,$A143,Entries!$C:$C,"Wastage",Entries!$A:$A,"&gt;="&amp;$B$3,Entries!$A:$A,"&lt;="&amp;$B$4))</f>
        <v/>
      </c>
    </row>
    <row r="144" spans="1:4" x14ac:dyDescent="0.3">
      <c r="A144" s="20" t="str">
        <f>IF(Items!A125="","",Items!A125)</f>
        <v/>
      </c>
      <c r="B144" s="30" t="str">
        <f>IF($A144="","",SUMIFS(Entries!$D:$D,Entries!$B:$B,$A144,Entries!$C:$C,"Wastage",Entries!$A:$A,"&gt;="&amp;$B$3,Entries!$A:$A,"&lt;="&amp;$B$4))</f>
        <v/>
      </c>
      <c r="C144" s="31" t="str">
        <f>IF($A144="","",Items!C125&amp;"")</f>
        <v/>
      </c>
      <c r="D144" s="17" t="str">
        <f>IF($A144="","",SUMIFS(Entries!$H:$H,Entries!$B:$B,$A144,Entries!$C:$C,"Wastage",Entries!$A:$A,"&gt;="&amp;$B$3,Entries!$A:$A,"&lt;="&amp;$B$4))</f>
        <v/>
      </c>
    </row>
    <row r="145" spans="1:4" x14ac:dyDescent="0.3">
      <c r="A145" s="20" t="str">
        <f>IF(Items!A126="","",Items!A126)</f>
        <v/>
      </c>
      <c r="B145" s="30" t="str">
        <f>IF($A145="","",SUMIFS(Entries!$D:$D,Entries!$B:$B,$A145,Entries!$C:$C,"Wastage",Entries!$A:$A,"&gt;="&amp;$B$3,Entries!$A:$A,"&lt;="&amp;$B$4))</f>
        <v/>
      </c>
      <c r="C145" s="31" t="str">
        <f>IF($A145="","",Items!C126&amp;"")</f>
        <v/>
      </c>
      <c r="D145" s="17" t="str">
        <f>IF($A145="","",SUMIFS(Entries!$H:$H,Entries!$B:$B,$A145,Entries!$C:$C,"Wastage",Entries!$A:$A,"&gt;="&amp;$B$3,Entries!$A:$A,"&lt;="&amp;$B$4))</f>
        <v/>
      </c>
    </row>
    <row r="146" spans="1:4" x14ac:dyDescent="0.3">
      <c r="A146" s="20" t="str">
        <f>IF(Items!A127="","",Items!A127)</f>
        <v/>
      </c>
      <c r="B146" s="30" t="str">
        <f>IF($A146="","",SUMIFS(Entries!$D:$D,Entries!$B:$B,$A146,Entries!$C:$C,"Wastage",Entries!$A:$A,"&gt;="&amp;$B$3,Entries!$A:$A,"&lt;="&amp;$B$4))</f>
        <v/>
      </c>
      <c r="C146" s="31" t="str">
        <f>IF($A146="","",Items!C127&amp;"")</f>
        <v/>
      </c>
      <c r="D146" s="17" t="str">
        <f>IF($A146="","",SUMIFS(Entries!$H:$H,Entries!$B:$B,$A146,Entries!$C:$C,"Wastage",Entries!$A:$A,"&gt;="&amp;$B$3,Entries!$A:$A,"&lt;="&amp;$B$4))</f>
        <v/>
      </c>
    </row>
    <row r="147" spans="1:4" x14ac:dyDescent="0.3">
      <c r="A147" s="20" t="str">
        <f>IF(Items!A128="","",Items!A128)</f>
        <v/>
      </c>
      <c r="B147" s="30" t="str">
        <f>IF($A147="","",SUMIFS(Entries!$D:$D,Entries!$B:$B,$A147,Entries!$C:$C,"Wastage",Entries!$A:$A,"&gt;="&amp;$B$3,Entries!$A:$A,"&lt;="&amp;$B$4))</f>
        <v/>
      </c>
      <c r="C147" s="31" t="str">
        <f>IF($A147="","",Items!C128&amp;"")</f>
        <v/>
      </c>
      <c r="D147" s="17" t="str">
        <f>IF($A147="","",SUMIFS(Entries!$H:$H,Entries!$B:$B,$A147,Entries!$C:$C,"Wastage",Entries!$A:$A,"&gt;="&amp;$B$3,Entries!$A:$A,"&lt;="&amp;$B$4))</f>
        <v/>
      </c>
    </row>
    <row r="148" spans="1:4" x14ac:dyDescent="0.3">
      <c r="A148" s="20" t="str">
        <f>IF(Items!A129="","",Items!A129)</f>
        <v/>
      </c>
      <c r="B148" s="30" t="str">
        <f>IF($A148="","",SUMIFS(Entries!$D:$D,Entries!$B:$B,$A148,Entries!$C:$C,"Wastage",Entries!$A:$A,"&gt;="&amp;$B$3,Entries!$A:$A,"&lt;="&amp;$B$4))</f>
        <v/>
      </c>
      <c r="C148" s="31" t="str">
        <f>IF($A148="","",Items!C129&amp;"")</f>
        <v/>
      </c>
      <c r="D148" s="17" t="str">
        <f>IF($A148="","",SUMIFS(Entries!$H:$H,Entries!$B:$B,$A148,Entries!$C:$C,"Wastage",Entries!$A:$A,"&gt;="&amp;$B$3,Entries!$A:$A,"&lt;="&amp;$B$4))</f>
        <v/>
      </c>
    </row>
    <row r="149" spans="1:4" x14ac:dyDescent="0.3">
      <c r="A149" s="20" t="str">
        <f>IF(Items!A130="","",Items!A130)</f>
        <v/>
      </c>
      <c r="B149" s="30" t="str">
        <f>IF($A149="","",SUMIFS(Entries!$D:$D,Entries!$B:$B,$A149,Entries!$C:$C,"Wastage",Entries!$A:$A,"&gt;="&amp;$B$3,Entries!$A:$A,"&lt;="&amp;$B$4))</f>
        <v/>
      </c>
      <c r="C149" s="31" t="str">
        <f>IF($A149="","",Items!C130&amp;"")</f>
        <v/>
      </c>
      <c r="D149" s="17" t="str">
        <f>IF($A149="","",SUMIFS(Entries!$H:$H,Entries!$B:$B,$A149,Entries!$C:$C,"Wastage",Entries!$A:$A,"&gt;="&amp;$B$3,Entries!$A:$A,"&lt;="&amp;$B$4))</f>
        <v/>
      </c>
    </row>
    <row r="150" spans="1:4" x14ac:dyDescent="0.3">
      <c r="A150" s="20" t="str">
        <f>IF(Items!A131="","",Items!A131)</f>
        <v/>
      </c>
      <c r="B150" s="30" t="str">
        <f>IF($A150="","",SUMIFS(Entries!$D:$D,Entries!$B:$B,$A150,Entries!$C:$C,"Wastage",Entries!$A:$A,"&gt;="&amp;$B$3,Entries!$A:$A,"&lt;="&amp;$B$4))</f>
        <v/>
      </c>
      <c r="C150" s="31" t="str">
        <f>IF($A150="","",Items!C131&amp;"")</f>
        <v/>
      </c>
      <c r="D150" s="17" t="str">
        <f>IF($A150="","",SUMIFS(Entries!$H:$H,Entries!$B:$B,$A150,Entries!$C:$C,"Wastage",Entries!$A:$A,"&gt;="&amp;$B$3,Entries!$A:$A,"&lt;="&amp;$B$4))</f>
        <v/>
      </c>
    </row>
    <row r="151" spans="1:4" x14ac:dyDescent="0.3">
      <c r="A151" s="20" t="str">
        <f>IF(Items!A132="","",Items!A132)</f>
        <v/>
      </c>
      <c r="B151" s="30" t="str">
        <f>IF($A151="","",SUMIFS(Entries!$D:$D,Entries!$B:$B,$A151,Entries!$C:$C,"Wastage",Entries!$A:$A,"&gt;="&amp;$B$3,Entries!$A:$A,"&lt;="&amp;$B$4))</f>
        <v/>
      </c>
      <c r="C151" s="31" t="str">
        <f>IF($A151="","",Items!C132&amp;"")</f>
        <v/>
      </c>
      <c r="D151" s="17" t="str">
        <f>IF($A151="","",SUMIFS(Entries!$H:$H,Entries!$B:$B,$A151,Entries!$C:$C,"Wastage",Entries!$A:$A,"&gt;="&amp;$B$3,Entries!$A:$A,"&lt;="&amp;$B$4))</f>
        <v/>
      </c>
    </row>
    <row r="152" spans="1:4" x14ac:dyDescent="0.3">
      <c r="A152" s="20" t="str">
        <f>IF(Items!A133="","",Items!A133)</f>
        <v/>
      </c>
      <c r="B152" s="30" t="str">
        <f>IF($A152="","",SUMIFS(Entries!$D:$D,Entries!$B:$B,$A152,Entries!$C:$C,"Wastage",Entries!$A:$A,"&gt;="&amp;$B$3,Entries!$A:$A,"&lt;="&amp;$B$4))</f>
        <v/>
      </c>
      <c r="C152" s="31" t="str">
        <f>IF($A152="","",Items!C133&amp;"")</f>
        <v/>
      </c>
      <c r="D152" s="17" t="str">
        <f>IF($A152="","",SUMIFS(Entries!$H:$H,Entries!$B:$B,$A152,Entries!$C:$C,"Wastage",Entries!$A:$A,"&gt;="&amp;$B$3,Entries!$A:$A,"&lt;="&amp;$B$4))</f>
        <v/>
      </c>
    </row>
    <row r="153" spans="1:4" x14ac:dyDescent="0.3">
      <c r="A153" s="20" t="str">
        <f>IF(Items!A134="","",Items!A134)</f>
        <v/>
      </c>
      <c r="B153" s="30" t="str">
        <f>IF($A153="","",SUMIFS(Entries!$D:$D,Entries!$B:$B,$A153,Entries!$C:$C,"Wastage",Entries!$A:$A,"&gt;="&amp;$B$3,Entries!$A:$A,"&lt;="&amp;$B$4))</f>
        <v/>
      </c>
      <c r="C153" s="31" t="str">
        <f>IF($A153="","",Items!C134&amp;"")</f>
        <v/>
      </c>
      <c r="D153" s="17" t="str">
        <f>IF($A153="","",SUMIFS(Entries!$H:$H,Entries!$B:$B,$A153,Entries!$C:$C,"Wastage",Entries!$A:$A,"&gt;="&amp;$B$3,Entries!$A:$A,"&lt;="&amp;$B$4))</f>
        <v/>
      </c>
    </row>
    <row r="154" spans="1:4" x14ac:dyDescent="0.3">
      <c r="A154" s="20" t="str">
        <f>IF(Items!A135="","",Items!A135)</f>
        <v/>
      </c>
      <c r="B154" s="30" t="str">
        <f>IF($A154="","",SUMIFS(Entries!$D:$D,Entries!$B:$B,$A154,Entries!$C:$C,"Wastage",Entries!$A:$A,"&gt;="&amp;$B$3,Entries!$A:$A,"&lt;="&amp;$B$4))</f>
        <v/>
      </c>
      <c r="C154" s="31" t="str">
        <f>IF($A154="","",Items!C135&amp;"")</f>
        <v/>
      </c>
      <c r="D154" s="17" t="str">
        <f>IF($A154="","",SUMIFS(Entries!$H:$H,Entries!$B:$B,$A154,Entries!$C:$C,"Wastage",Entries!$A:$A,"&gt;="&amp;$B$3,Entries!$A:$A,"&lt;="&amp;$B$4))</f>
        <v/>
      </c>
    </row>
    <row r="155" spans="1:4" x14ac:dyDescent="0.3">
      <c r="A155" s="20" t="str">
        <f>IF(Items!A136="","",Items!A136)</f>
        <v/>
      </c>
      <c r="B155" s="30" t="str">
        <f>IF($A155="","",SUMIFS(Entries!$D:$D,Entries!$B:$B,$A155,Entries!$C:$C,"Wastage",Entries!$A:$A,"&gt;="&amp;$B$3,Entries!$A:$A,"&lt;="&amp;$B$4))</f>
        <v/>
      </c>
      <c r="C155" s="31" t="str">
        <f>IF($A155="","",Items!C136&amp;"")</f>
        <v/>
      </c>
      <c r="D155" s="17" t="str">
        <f>IF($A155="","",SUMIFS(Entries!$H:$H,Entries!$B:$B,$A155,Entries!$C:$C,"Wastage",Entries!$A:$A,"&gt;="&amp;$B$3,Entries!$A:$A,"&lt;="&amp;$B$4))</f>
        <v/>
      </c>
    </row>
    <row r="156" spans="1:4" x14ac:dyDescent="0.3">
      <c r="A156" s="20" t="str">
        <f>IF(Items!A137="","",Items!A137)</f>
        <v/>
      </c>
      <c r="B156" s="30" t="str">
        <f>IF($A156="","",SUMIFS(Entries!$D:$D,Entries!$B:$B,$A156,Entries!$C:$C,"Wastage",Entries!$A:$A,"&gt;="&amp;$B$3,Entries!$A:$A,"&lt;="&amp;$B$4))</f>
        <v/>
      </c>
      <c r="C156" s="31" t="str">
        <f>IF($A156="","",Items!C137&amp;"")</f>
        <v/>
      </c>
      <c r="D156" s="17" t="str">
        <f>IF($A156="","",SUMIFS(Entries!$H:$H,Entries!$B:$B,$A156,Entries!$C:$C,"Wastage",Entries!$A:$A,"&gt;="&amp;$B$3,Entries!$A:$A,"&lt;="&amp;$B$4))</f>
        <v/>
      </c>
    </row>
    <row r="157" spans="1:4" x14ac:dyDescent="0.3">
      <c r="A157" s="20" t="str">
        <f>IF(Items!A138="","",Items!A138)</f>
        <v/>
      </c>
      <c r="B157" s="30" t="str">
        <f>IF($A157="","",SUMIFS(Entries!$D:$D,Entries!$B:$B,$A157,Entries!$C:$C,"Wastage",Entries!$A:$A,"&gt;="&amp;$B$3,Entries!$A:$A,"&lt;="&amp;$B$4))</f>
        <v/>
      </c>
      <c r="C157" s="31" t="str">
        <f>IF($A157="","",Items!C138&amp;"")</f>
        <v/>
      </c>
      <c r="D157" s="17" t="str">
        <f>IF($A157="","",SUMIFS(Entries!$H:$H,Entries!$B:$B,$A157,Entries!$C:$C,"Wastage",Entries!$A:$A,"&gt;="&amp;$B$3,Entries!$A:$A,"&lt;="&amp;$B$4))</f>
        <v/>
      </c>
    </row>
    <row r="158" spans="1:4" x14ac:dyDescent="0.3">
      <c r="A158" s="20" t="str">
        <f>IF(Items!A139="","",Items!A139)</f>
        <v/>
      </c>
      <c r="B158" s="30" t="str">
        <f>IF($A158="","",SUMIFS(Entries!$D:$D,Entries!$B:$B,$A158,Entries!$C:$C,"Wastage",Entries!$A:$A,"&gt;="&amp;$B$3,Entries!$A:$A,"&lt;="&amp;$B$4))</f>
        <v/>
      </c>
      <c r="C158" s="31" t="str">
        <f>IF($A158="","",Items!C139&amp;"")</f>
        <v/>
      </c>
      <c r="D158" s="17" t="str">
        <f>IF($A158="","",SUMIFS(Entries!$H:$H,Entries!$B:$B,$A158,Entries!$C:$C,"Wastage",Entries!$A:$A,"&gt;="&amp;$B$3,Entries!$A:$A,"&lt;="&amp;$B$4))</f>
        <v/>
      </c>
    </row>
    <row r="159" spans="1:4" x14ac:dyDescent="0.3">
      <c r="A159" s="20" t="str">
        <f>IF(Items!A140="","",Items!A140)</f>
        <v/>
      </c>
      <c r="B159" s="30" t="str">
        <f>IF($A159="","",SUMIFS(Entries!$D:$D,Entries!$B:$B,$A159,Entries!$C:$C,"Wastage",Entries!$A:$A,"&gt;="&amp;$B$3,Entries!$A:$A,"&lt;="&amp;$B$4))</f>
        <v/>
      </c>
      <c r="C159" s="31" t="str">
        <f>IF($A159="","",Items!C140&amp;"")</f>
        <v/>
      </c>
      <c r="D159" s="17" t="str">
        <f>IF($A159="","",SUMIFS(Entries!$H:$H,Entries!$B:$B,$A159,Entries!$C:$C,"Wastage",Entries!$A:$A,"&gt;="&amp;$B$3,Entries!$A:$A,"&lt;="&amp;$B$4))</f>
        <v/>
      </c>
    </row>
    <row r="160" spans="1:4" x14ac:dyDescent="0.3">
      <c r="A160" s="20" t="str">
        <f>IF(Items!A141="","",Items!A141)</f>
        <v/>
      </c>
      <c r="B160" s="30" t="str">
        <f>IF($A160="","",SUMIFS(Entries!$D:$D,Entries!$B:$B,$A160,Entries!$C:$C,"Wastage",Entries!$A:$A,"&gt;="&amp;$B$3,Entries!$A:$A,"&lt;="&amp;$B$4))</f>
        <v/>
      </c>
      <c r="C160" s="31" t="str">
        <f>IF($A160="","",Items!C141&amp;"")</f>
        <v/>
      </c>
      <c r="D160" s="17" t="str">
        <f>IF($A160="","",SUMIFS(Entries!$H:$H,Entries!$B:$B,$A160,Entries!$C:$C,"Wastage",Entries!$A:$A,"&gt;="&amp;$B$3,Entries!$A:$A,"&lt;="&amp;$B$4))</f>
        <v/>
      </c>
    </row>
    <row r="161" spans="1:4" x14ac:dyDescent="0.3">
      <c r="A161" s="20" t="str">
        <f>IF(Items!A142="","",Items!A142)</f>
        <v/>
      </c>
      <c r="B161" s="30" t="str">
        <f>IF($A161="","",SUMIFS(Entries!$D:$D,Entries!$B:$B,$A161,Entries!$C:$C,"Wastage",Entries!$A:$A,"&gt;="&amp;$B$3,Entries!$A:$A,"&lt;="&amp;$B$4))</f>
        <v/>
      </c>
      <c r="C161" s="31" t="str">
        <f>IF($A161="","",Items!C142&amp;"")</f>
        <v/>
      </c>
      <c r="D161" s="17" t="str">
        <f>IF($A161="","",SUMIFS(Entries!$H:$H,Entries!$B:$B,$A161,Entries!$C:$C,"Wastage",Entries!$A:$A,"&gt;="&amp;$B$3,Entries!$A:$A,"&lt;="&amp;$B$4))</f>
        <v/>
      </c>
    </row>
    <row r="162" spans="1:4" x14ac:dyDescent="0.3">
      <c r="A162" s="20" t="str">
        <f>IF(Items!A143="","",Items!A143)</f>
        <v/>
      </c>
      <c r="B162" s="30" t="str">
        <f>IF($A162="","",SUMIFS(Entries!$D:$D,Entries!$B:$B,$A162,Entries!$C:$C,"Wastage",Entries!$A:$A,"&gt;="&amp;$B$3,Entries!$A:$A,"&lt;="&amp;$B$4))</f>
        <v/>
      </c>
      <c r="C162" s="31" t="str">
        <f>IF($A162="","",Items!C143&amp;"")</f>
        <v/>
      </c>
      <c r="D162" s="17" t="str">
        <f>IF($A162="","",SUMIFS(Entries!$H:$H,Entries!$B:$B,$A162,Entries!$C:$C,"Wastage",Entries!$A:$A,"&gt;="&amp;$B$3,Entries!$A:$A,"&lt;="&amp;$B$4))</f>
        <v/>
      </c>
    </row>
    <row r="163" spans="1:4" x14ac:dyDescent="0.3">
      <c r="A163" s="20" t="str">
        <f>IF(Items!A144="","",Items!A144)</f>
        <v/>
      </c>
      <c r="B163" s="30" t="str">
        <f>IF($A163="","",SUMIFS(Entries!$D:$D,Entries!$B:$B,$A163,Entries!$C:$C,"Wastage",Entries!$A:$A,"&gt;="&amp;$B$3,Entries!$A:$A,"&lt;="&amp;$B$4))</f>
        <v/>
      </c>
      <c r="C163" s="31" t="str">
        <f>IF($A163="","",Items!C144&amp;"")</f>
        <v/>
      </c>
      <c r="D163" s="17" t="str">
        <f>IF($A163="","",SUMIFS(Entries!$H:$H,Entries!$B:$B,$A163,Entries!$C:$C,"Wastage",Entries!$A:$A,"&gt;="&amp;$B$3,Entries!$A:$A,"&lt;="&amp;$B$4))</f>
        <v/>
      </c>
    </row>
    <row r="164" spans="1:4" x14ac:dyDescent="0.3">
      <c r="A164" s="20" t="str">
        <f>IF(Items!A145="","",Items!A145)</f>
        <v/>
      </c>
      <c r="B164" s="30" t="str">
        <f>IF($A164="","",SUMIFS(Entries!$D:$D,Entries!$B:$B,$A164,Entries!$C:$C,"Wastage",Entries!$A:$A,"&gt;="&amp;$B$3,Entries!$A:$A,"&lt;="&amp;$B$4))</f>
        <v/>
      </c>
      <c r="C164" s="31" t="str">
        <f>IF($A164="","",Items!C145&amp;"")</f>
        <v/>
      </c>
      <c r="D164" s="17" t="str">
        <f>IF($A164="","",SUMIFS(Entries!$H:$H,Entries!$B:$B,$A164,Entries!$C:$C,"Wastage",Entries!$A:$A,"&gt;="&amp;$B$3,Entries!$A:$A,"&lt;="&amp;$B$4))</f>
        <v/>
      </c>
    </row>
    <row r="165" spans="1:4" x14ac:dyDescent="0.3">
      <c r="A165" s="20" t="str">
        <f>IF(Items!A146="","",Items!A146)</f>
        <v/>
      </c>
      <c r="B165" s="30" t="str">
        <f>IF($A165="","",SUMIFS(Entries!$D:$D,Entries!$B:$B,$A165,Entries!$C:$C,"Wastage",Entries!$A:$A,"&gt;="&amp;$B$3,Entries!$A:$A,"&lt;="&amp;$B$4))</f>
        <v/>
      </c>
      <c r="C165" s="31" t="str">
        <f>IF($A165="","",Items!C146&amp;"")</f>
        <v/>
      </c>
      <c r="D165" s="17" t="str">
        <f>IF($A165="","",SUMIFS(Entries!$H:$H,Entries!$B:$B,$A165,Entries!$C:$C,"Wastage",Entries!$A:$A,"&gt;="&amp;$B$3,Entries!$A:$A,"&lt;="&amp;$B$4))</f>
        <v/>
      </c>
    </row>
    <row r="166" spans="1:4" x14ac:dyDescent="0.3">
      <c r="A166" s="20" t="str">
        <f>IF(Items!A147="","",Items!A147)</f>
        <v/>
      </c>
      <c r="B166" s="30" t="str">
        <f>IF($A166="","",SUMIFS(Entries!$D:$D,Entries!$B:$B,$A166,Entries!$C:$C,"Wastage",Entries!$A:$A,"&gt;="&amp;$B$3,Entries!$A:$A,"&lt;="&amp;$B$4))</f>
        <v/>
      </c>
      <c r="C166" s="31" t="str">
        <f>IF($A166="","",Items!C147&amp;"")</f>
        <v/>
      </c>
      <c r="D166" s="17" t="str">
        <f>IF($A166="","",SUMIFS(Entries!$H:$H,Entries!$B:$B,$A166,Entries!$C:$C,"Wastage",Entries!$A:$A,"&gt;="&amp;$B$3,Entries!$A:$A,"&lt;="&amp;$B$4))</f>
        <v/>
      </c>
    </row>
    <row r="167" spans="1:4" x14ac:dyDescent="0.3">
      <c r="A167" s="20" t="str">
        <f>IF(Items!A148="","",Items!A148)</f>
        <v/>
      </c>
      <c r="B167" s="30" t="str">
        <f>IF($A167="","",SUMIFS(Entries!$D:$D,Entries!$B:$B,$A167,Entries!$C:$C,"Wastage",Entries!$A:$A,"&gt;="&amp;$B$3,Entries!$A:$A,"&lt;="&amp;$B$4))</f>
        <v/>
      </c>
      <c r="C167" s="31" t="str">
        <f>IF($A167="","",Items!C148&amp;"")</f>
        <v/>
      </c>
      <c r="D167" s="17" t="str">
        <f>IF($A167="","",SUMIFS(Entries!$H:$H,Entries!$B:$B,$A167,Entries!$C:$C,"Wastage",Entries!$A:$A,"&gt;="&amp;$B$3,Entries!$A:$A,"&lt;="&amp;$B$4))</f>
        <v/>
      </c>
    </row>
    <row r="168" spans="1:4" x14ac:dyDescent="0.3">
      <c r="A168" s="20" t="str">
        <f>IF(Items!A149="","",Items!A149)</f>
        <v/>
      </c>
      <c r="B168" s="30" t="str">
        <f>IF($A168="","",SUMIFS(Entries!$D:$D,Entries!$B:$B,$A168,Entries!$C:$C,"Wastage",Entries!$A:$A,"&gt;="&amp;$B$3,Entries!$A:$A,"&lt;="&amp;$B$4))</f>
        <v/>
      </c>
      <c r="C168" s="31" t="str">
        <f>IF($A168="","",Items!C149&amp;"")</f>
        <v/>
      </c>
      <c r="D168" s="17" t="str">
        <f>IF($A168="","",SUMIFS(Entries!$H:$H,Entries!$B:$B,$A168,Entries!$C:$C,"Wastage",Entries!$A:$A,"&gt;="&amp;$B$3,Entries!$A:$A,"&lt;="&amp;$B$4))</f>
        <v/>
      </c>
    </row>
    <row r="169" spans="1:4" x14ac:dyDescent="0.3">
      <c r="A169" s="20" t="str">
        <f>IF(Items!A150="","",Items!A150)</f>
        <v/>
      </c>
      <c r="B169" s="30" t="str">
        <f>IF($A169="","",SUMIFS(Entries!$D:$D,Entries!$B:$B,$A169,Entries!$C:$C,"Wastage",Entries!$A:$A,"&gt;="&amp;$B$3,Entries!$A:$A,"&lt;="&amp;$B$4))</f>
        <v/>
      </c>
      <c r="C169" s="31" t="str">
        <f>IF($A169="","",Items!C150&amp;"")</f>
        <v/>
      </c>
      <c r="D169" s="17" t="str">
        <f>IF($A169="","",SUMIFS(Entries!$H:$H,Entries!$B:$B,$A169,Entries!$C:$C,"Wastage",Entries!$A:$A,"&gt;="&amp;$B$3,Entries!$A:$A,"&lt;="&amp;$B$4))</f>
        <v/>
      </c>
    </row>
    <row r="170" spans="1:4" x14ac:dyDescent="0.3">
      <c r="A170" s="20" t="str">
        <f>IF(Items!A151="","",Items!A151)</f>
        <v/>
      </c>
      <c r="B170" s="30" t="str">
        <f>IF($A170="","",SUMIFS(Entries!$D:$D,Entries!$B:$B,$A170,Entries!$C:$C,"Wastage",Entries!$A:$A,"&gt;="&amp;$B$3,Entries!$A:$A,"&lt;="&amp;$B$4))</f>
        <v/>
      </c>
      <c r="C170" s="31" t="str">
        <f>IF($A170="","",Items!C151&amp;"")</f>
        <v/>
      </c>
      <c r="D170" s="17" t="str">
        <f>IF($A170="","",SUMIFS(Entries!$H:$H,Entries!$B:$B,$A170,Entries!$C:$C,"Wastage",Entries!$A:$A,"&gt;="&amp;$B$3,Entries!$A:$A,"&lt;="&amp;$B$4))</f>
        <v/>
      </c>
    </row>
    <row r="171" spans="1:4" x14ac:dyDescent="0.3">
      <c r="A171" s="20" t="str">
        <f>IF(Items!A152="","",Items!A152)</f>
        <v/>
      </c>
      <c r="B171" s="30" t="str">
        <f>IF($A171="","",SUMIFS(Entries!$D:$D,Entries!$B:$B,$A171,Entries!$C:$C,"Wastage",Entries!$A:$A,"&gt;="&amp;$B$3,Entries!$A:$A,"&lt;="&amp;$B$4))</f>
        <v/>
      </c>
      <c r="C171" s="31" t="str">
        <f>IF($A171="","",Items!C152&amp;"")</f>
        <v/>
      </c>
      <c r="D171" s="17" t="str">
        <f>IF($A171="","",SUMIFS(Entries!$H:$H,Entries!$B:$B,$A171,Entries!$C:$C,"Wastage",Entries!$A:$A,"&gt;="&amp;$B$3,Entries!$A:$A,"&lt;="&amp;$B$4))</f>
        <v/>
      </c>
    </row>
    <row r="172" spans="1:4" x14ac:dyDescent="0.3">
      <c r="A172" s="20" t="str">
        <f>IF(Items!A153="","",Items!A153)</f>
        <v/>
      </c>
      <c r="B172" s="30" t="str">
        <f>IF($A172="","",SUMIFS(Entries!$D:$D,Entries!$B:$B,$A172,Entries!$C:$C,"Wastage",Entries!$A:$A,"&gt;="&amp;$B$3,Entries!$A:$A,"&lt;="&amp;$B$4))</f>
        <v/>
      </c>
      <c r="C172" s="31" t="str">
        <f>IF($A172="","",Items!C153&amp;"")</f>
        <v/>
      </c>
      <c r="D172" s="17" t="str">
        <f>IF($A172="","",SUMIFS(Entries!$H:$H,Entries!$B:$B,$A172,Entries!$C:$C,"Wastage",Entries!$A:$A,"&gt;="&amp;$B$3,Entries!$A:$A,"&lt;="&amp;$B$4))</f>
        <v/>
      </c>
    </row>
    <row r="173" spans="1:4" x14ac:dyDescent="0.3">
      <c r="A173" s="20" t="str">
        <f>IF(Items!A154="","",Items!A154)</f>
        <v/>
      </c>
      <c r="B173" s="30" t="str">
        <f>IF($A173="","",SUMIFS(Entries!$D:$D,Entries!$B:$B,$A173,Entries!$C:$C,"Wastage",Entries!$A:$A,"&gt;="&amp;$B$3,Entries!$A:$A,"&lt;="&amp;$B$4))</f>
        <v/>
      </c>
      <c r="C173" s="31" t="str">
        <f>IF($A173="","",Items!C154&amp;"")</f>
        <v/>
      </c>
      <c r="D173" s="17" t="str">
        <f>IF($A173="","",SUMIFS(Entries!$H:$H,Entries!$B:$B,$A173,Entries!$C:$C,"Wastage",Entries!$A:$A,"&gt;="&amp;$B$3,Entries!$A:$A,"&lt;="&amp;$B$4))</f>
        <v/>
      </c>
    </row>
    <row r="174" spans="1:4" x14ac:dyDescent="0.3">
      <c r="A174" s="20" t="str">
        <f>IF(Items!A155="","",Items!A155)</f>
        <v/>
      </c>
      <c r="B174" s="30" t="str">
        <f>IF($A174="","",SUMIFS(Entries!$D:$D,Entries!$B:$B,$A174,Entries!$C:$C,"Wastage",Entries!$A:$A,"&gt;="&amp;$B$3,Entries!$A:$A,"&lt;="&amp;$B$4))</f>
        <v/>
      </c>
      <c r="C174" s="31" t="str">
        <f>IF($A174="","",Items!C155&amp;"")</f>
        <v/>
      </c>
      <c r="D174" s="17" t="str">
        <f>IF($A174="","",SUMIFS(Entries!$H:$H,Entries!$B:$B,$A174,Entries!$C:$C,"Wastage",Entries!$A:$A,"&gt;="&amp;$B$3,Entries!$A:$A,"&lt;="&amp;$B$4))</f>
        <v/>
      </c>
    </row>
    <row r="175" spans="1:4" x14ac:dyDescent="0.3">
      <c r="A175" s="20" t="str">
        <f>IF(Items!A156="","",Items!A156)</f>
        <v/>
      </c>
      <c r="B175" s="30" t="str">
        <f>IF($A175="","",SUMIFS(Entries!$D:$D,Entries!$B:$B,$A175,Entries!$C:$C,"Wastage",Entries!$A:$A,"&gt;="&amp;$B$3,Entries!$A:$A,"&lt;="&amp;$B$4))</f>
        <v/>
      </c>
      <c r="C175" s="31" t="str">
        <f>IF($A175="","",Items!C156&amp;"")</f>
        <v/>
      </c>
      <c r="D175" s="17" t="str">
        <f>IF($A175="","",SUMIFS(Entries!$H:$H,Entries!$B:$B,$A175,Entries!$C:$C,"Wastage",Entries!$A:$A,"&gt;="&amp;$B$3,Entries!$A:$A,"&lt;="&amp;$B$4))</f>
        <v/>
      </c>
    </row>
    <row r="176" spans="1:4" x14ac:dyDescent="0.3">
      <c r="A176" s="20" t="str">
        <f>IF(Items!A157="","",Items!A157)</f>
        <v/>
      </c>
      <c r="B176" s="30" t="str">
        <f>IF($A176="","",SUMIFS(Entries!$D:$D,Entries!$B:$B,$A176,Entries!$C:$C,"Wastage",Entries!$A:$A,"&gt;="&amp;$B$3,Entries!$A:$A,"&lt;="&amp;$B$4))</f>
        <v/>
      </c>
      <c r="C176" s="31" t="str">
        <f>IF($A176="","",Items!C157&amp;"")</f>
        <v/>
      </c>
      <c r="D176" s="17" t="str">
        <f>IF($A176="","",SUMIFS(Entries!$H:$H,Entries!$B:$B,$A176,Entries!$C:$C,"Wastage",Entries!$A:$A,"&gt;="&amp;$B$3,Entries!$A:$A,"&lt;="&amp;$B$4))</f>
        <v/>
      </c>
    </row>
    <row r="177" spans="1:4" x14ac:dyDescent="0.3">
      <c r="A177" s="20" t="str">
        <f>IF(Items!A158="","",Items!A158)</f>
        <v/>
      </c>
      <c r="B177" s="30" t="str">
        <f>IF($A177="","",SUMIFS(Entries!$D:$D,Entries!$B:$B,$A177,Entries!$C:$C,"Wastage",Entries!$A:$A,"&gt;="&amp;$B$3,Entries!$A:$A,"&lt;="&amp;$B$4))</f>
        <v/>
      </c>
      <c r="C177" s="31" t="str">
        <f>IF($A177="","",Items!C158&amp;"")</f>
        <v/>
      </c>
      <c r="D177" s="17" t="str">
        <f>IF($A177="","",SUMIFS(Entries!$H:$H,Entries!$B:$B,$A177,Entries!$C:$C,"Wastage",Entries!$A:$A,"&gt;="&amp;$B$3,Entries!$A:$A,"&lt;="&amp;$B$4))</f>
        <v/>
      </c>
    </row>
    <row r="178" spans="1:4" x14ac:dyDescent="0.3">
      <c r="A178" s="20" t="str">
        <f>IF(Items!A159="","",Items!A159)</f>
        <v/>
      </c>
      <c r="B178" s="30" t="str">
        <f>IF($A178="","",SUMIFS(Entries!$D:$D,Entries!$B:$B,$A178,Entries!$C:$C,"Wastage",Entries!$A:$A,"&gt;="&amp;$B$3,Entries!$A:$A,"&lt;="&amp;$B$4))</f>
        <v/>
      </c>
      <c r="C178" s="31" t="str">
        <f>IF($A178="","",Items!C159&amp;"")</f>
        <v/>
      </c>
      <c r="D178" s="17" t="str">
        <f>IF($A178="","",SUMIFS(Entries!$H:$H,Entries!$B:$B,$A178,Entries!$C:$C,"Wastage",Entries!$A:$A,"&gt;="&amp;$B$3,Entries!$A:$A,"&lt;="&amp;$B$4))</f>
        <v/>
      </c>
    </row>
    <row r="179" spans="1:4" x14ac:dyDescent="0.3">
      <c r="A179" s="20" t="str">
        <f>IF(Items!A160="","",Items!A160)</f>
        <v/>
      </c>
      <c r="B179" s="30" t="str">
        <f>IF($A179="","",SUMIFS(Entries!$D:$D,Entries!$B:$B,$A179,Entries!$C:$C,"Wastage",Entries!$A:$A,"&gt;="&amp;$B$3,Entries!$A:$A,"&lt;="&amp;$B$4))</f>
        <v/>
      </c>
      <c r="C179" s="31" t="str">
        <f>IF($A179="","",Items!C160&amp;"")</f>
        <v/>
      </c>
      <c r="D179" s="17" t="str">
        <f>IF($A179="","",SUMIFS(Entries!$H:$H,Entries!$B:$B,$A179,Entries!$C:$C,"Wastage",Entries!$A:$A,"&gt;="&amp;$B$3,Entries!$A:$A,"&lt;="&amp;$B$4))</f>
        <v/>
      </c>
    </row>
    <row r="180" spans="1:4" x14ac:dyDescent="0.3">
      <c r="A180" s="20" t="str">
        <f>IF(Items!A161="","",Items!A161)</f>
        <v/>
      </c>
      <c r="B180" s="30" t="str">
        <f>IF($A180="","",SUMIFS(Entries!$D:$D,Entries!$B:$B,$A180,Entries!$C:$C,"Wastage",Entries!$A:$A,"&gt;="&amp;$B$3,Entries!$A:$A,"&lt;="&amp;$B$4))</f>
        <v/>
      </c>
      <c r="C180" s="31" t="str">
        <f>IF($A180="","",Items!C161&amp;"")</f>
        <v/>
      </c>
      <c r="D180" s="17" t="str">
        <f>IF($A180="","",SUMIFS(Entries!$H:$H,Entries!$B:$B,$A180,Entries!$C:$C,"Wastage",Entries!$A:$A,"&gt;="&amp;$B$3,Entries!$A:$A,"&lt;="&amp;$B$4))</f>
        <v/>
      </c>
    </row>
    <row r="181" spans="1:4" x14ac:dyDescent="0.3">
      <c r="A181" s="20" t="str">
        <f>IF(Items!A162="","",Items!A162)</f>
        <v/>
      </c>
      <c r="B181" s="30" t="str">
        <f>IF($A181="","",SUMIFS(Entries!$D:$D,Entries!$B:$B,$A181,Entries!$C:$C,"Wastage",Entries!$A:$A,"&gt;="&amp;$B$3,Entries!$A:$A,"&lt;="&amp;$B$4))</f>
        <v/>
      </c>
      <c r="C181" s="31" t="str">
        <f>IF($A181="","",Items!C162&amp;"")</f>
        <v/>
      </c>
      <c r="D181" s="17" t="str">
        <f>IF($A181="","",SUMIFS(Entries!$H:$H,Entries!$B:$B,$A181,Entries!$C:$C,"Wastage",Entries!$A:$A,"&gt;="&amp;$B$3,Entries!$A:$A,"&lt;="&amp;$B$4))</f>
        <v/>
      </c>
    </row>
    <row r="182" spans="1:4" x14ac:dyDescent="0.3">
      <c r="A182" s="20" t="str">
        <f>IF(Items!A163="","",Items!A163)</f>
        <v/>
      </c>
      <c r="B182" s="30" t="str">
        <f>IF($A182="","",SUMIFS(Entries!$D:$D,Entries!$B:$B,$A182,Entries!$C:$C,"Wastage",Entries!$A:$A,"&gt;="&amp;$B$3,Entries!$A:$A,"&lt;="&amp;$B$4))</f>
        <v/>
      </c>
      <c r="C182" s="31" t="str">
        <f>IF($A182="","",Items!C163&amp;"")</f>
        <v/>
      </c>
      <c r="D182" s="17" t="str">
        <f>IF($A182="","",SUMIFS(Entries!$H:$H,Entries!$B:$B,$A182,Entries!$C:$C,"Wastage",Entries!$A:$A,"&gt;="&amp;$B$3,Entries!$A:$A,"&lt;="&amp;$B$4))</f>
        <v/>
      </c>
    </row>
    <row r="183" spans="1:4" x14ac:dyDescent="0.3">
      <c r="A183" s="20" t="str">
        <f>IF(Items!A164="","",Items!A164)</f>
        <v/>
      </c>
      <c r="B183" s="30" t="str">
        <f>IF($A183="","",SUMIFS(Entries!$D:$D,Entries!$B:$B,$A183,Entries!$C:$C,"Wastage",Entries!$A:$A,"&gt;="&amp;$B$3,Entries!$A:$A,"&lt;="&amp;$B$4))</f>
        <v/>
      </c>
      <c r="C183" s="31" t="str">
        <f>IF($A183="","",Items!C164&amp;"")</f>
        <v/>
      </c>
      <c r="D183" s="17" t="str">
        <f>IF($A183="","",SUMIFS(Entries!$H:$H,Entries!$B:$B,$A183,Entries!$C:$C,"Wastage",Entries!$A:$A,"&gt;="&amp;$B$3,Entries!$A:$A,"&lt;="&amp;$B$4))</f>
        <v/>
      </c>
    </row>
    <row r="184" spans="1:4" x14ac:dyDescent="0.3">
      <c r="A184" s="20" t="str">
        <f>IF(Items!A165="","",Items!A165)</f>
        <v/>
      </c>
      <c r="B184" s="30" t="str">
        <f>IF($A184="","",SUMIFS(Entries!$D:$D,Entries!$B:$B,$A184,Entries!$C:$C,"Wastage",Entries!$A:$A,"&gt;="&amp;$B$3,Entries!$A:$A,"&lt;="&amp;$B$4))</f>
        <v/>
      </c>
      <c r="C184" s="31" t="str">
        <f>IF($A184="","",Items!C165&amp;"")</f>
        <v/>
      </c>
      <c r="D184" s="17" t="str">
        <f>IF($A184="","",SUMIFS(Entries!$H:$H,Entries!$B:$B,$A184,Entries!$C:$C,"Wastage",Entries!$A:$A,"&gt;="&amp;$B$3,Entries!$A:$A,"&lt;="&amp;$B$4))</f>
        <v/>
      </c>
    </row>
    <row r="185" spans="1:4" x14ac:dyDescent="0.3">
      <c r="A185" s="20" t="str">
        <f>IF(Items!A166="","",Items!A166)</f>
        <v/>
      </c>
      <c r="B185" s="30" t="str">
        <f>IF($A185="","",SUMIFS(Entries!$D:$D,Entries!$B:$B,$A185,Entries!$C:$C,"Wastage",Entries!$A:$A,"&gt;="&amp;$B$3,Entries!$A:$A,"&lt;="&amp;$B$4))</f>
        <v/>
      </c>
      <c r="C185" s="31" t="str">
        <f>IF($A185="","",Items!C166&amp;"")</f>
        <v/>
      </c>
      <c r="D185" s="17" t="str">
        <f>IF($A185="","",SUMIFS(Entries!$H:$H,Entries!$B:$B,$A185,Entries!$C:$C,"Wastage",Entries!$A:$A,"&gt;="&amp;$B$3,Entries!$A:$A,"&lt;="&amp;$B$4))</f>
        <v/>
      </c>
    </row>
    <row r="186" spans="1:4" x14ac:dyDescent="0.3">
      <c r="A186" s="20" t="str">
        <f>IF(Items!A167="","",Items!A167)</f>
        <v/>
      </c>
      <c r="B186" s="30" t="str">
        <f>IF($A186="","",SUMIFS(Entries!$D:$D,Entries!$B:$B,$A186,Entries!$C:$C,"Wastage",Entries!$A:$A,"&gt;="&amp;$B$3,Entries!$A:$A,"&lt;="&amp;$B$4))</f>
        <v/>
      </c>
      <c r="C186" s="31" t="str">
        <f>IF($A186="","",Items!C167&amp;"")</f>
        <v/>
      </c>
      <c r="D186" s="17" t="str">
        <f>IF($A186="","",SUMIFS(Entries!$H:$H,Entries!$B:$B,$A186,Entries!$C:$C,"Wastage",Entries!$A:$A,"&gt;="&amp;$B$3,Entries!$A:$A,"&lt;="&amp;$B$4))</f>
        <v/>
      </c>
    </row>
    <row r="187" spans="1:4" x14ac:dyDescent="0.3">
      <c r="A187" s="20" t="str">
        <f>IF(Items!A168="","",Items!A168)</f>
        <v/>
      </c>
      <c r="B187" s="30" t="str">
        <f>IF($A187="","",SUMIFS(Entries!$D:$D,Entries!$B:$B,$A187,Entries!$C:$C,"Wastage",Entries!$A:$A,"&gt;="&amp;$B$3,Entries!$A:$A,"&lt;="&amp;$B$4))</f>
        <v/>
      </c>
      <c r="C187" s="31" t="str">
        <f>IF($A187="","",Items!C168&amp;"")</f>
        <v/>
      </c>
      <c r="D187" s="17" t="str">
        <f>IF($A187="","",SUMIFS(Entries!$H:$H,Entries!$B:$B,$A187,Entries!$C:$C,"Wastage",Entries!$A:$A,"&gt;="&amp;$B$3,Entries!$A:$A,"&lt;="&amp;$B$4))</f>
        <v/>
      </c>
    </row>
    <row r="188" spans="1:4" x14ac:dyDescent="0.3">
      <c r="A188" s="20" t="str">
        <f>IF(Items!A169="","",Items!A169)</f>
        <v/>
      </c>
      <c r="B188" s="30" t="str">
        <f>IF($A188="","",SUMIFS(Entries!$D:$D,Entries!$B:$B,$A188,Entries!$C:$C,"Wastage",Entries!$A:$A,"&gt;="&amp;$B$3,Entries!$A:$A,"&lt;="&amp;$B$4))</f>
        <v/>
      </c>
      <c r="C188" s="31" t="str">
        <f>IF($A188="","",Items!C169&amp;"")</f>
        <v/>
      </c>
      <c r="D188" s="17" t="str">
        <f>IF($A188="","",SUMIFS(Entries!$H:$H,Entries!$B:$B,$A188,Entries!$C:$C,"Wastage",Entries!$A:$A,"&gt;="&amp;$B$3,Entries!$A:$A,"&lt;="&amp;$B$4))</f>
        <v/>
      </c>
    </row>
    <row r="189" spans="1:4" x14ac:dyDescent="0.3">
      <c r="A189" s="20" t="str">
        <f>IF(Items!A170="","",Items!A170)</f>
        <v/>
      </c>
      <c r="B189" s="30" t="str">
        <f>IF($A189="","",SUMIFS(Entries!$D:$D,Entries!$B:$B,$A189,Entries!$C:$C,"Wastage",Entries!$A:$A,"&gt;="&amp;$B$3,Entries!$A:$A,"&lt;="&amp;$B$4))</f>
        <v/>
      </c>
      <c r="C189" s="31" t="str">
        <f>IF($A189="","",Items!C170&amp;"")</f>
        <v/>
      </c>
      <c r="D189" s="17" t="str">
        <f>IF($A189="","",SUMIFS(Entries!$H:$H,Entries!$B:$B,$A189,Entries!$C:$C,"Wastage",Entries!$A:$A,"&gt;="&amp;$B$3,Entries!$A:$A,"&lt;="&amp;$B$4))</f>
        <v/>
      </c>
    </row>
    <row r="190" spans="1:4" x14ac:dyDescent="0.3">
      <c r="A190" s="20" t="str">
        <f>IF(Items!A171="","",Items!A171)</f>
        <v/>
      </c>
      <c r="B190" s="30" t="str">
        <f>IF($A190="","",SUMIFS(Entries!$D:$D,Entries!$B:$B,$A190,Entries!$C:$C,"Wastage",Entries!$A:$A,"&gt;="&amp;$B$3,Entries!$A:$A,"&lt;="&amp;$B$4))</f>
        <v/>
      </c>
      <c r="C190" s="31" t="str">
        <f>IF($A190="","",Items!C171&amp;"")</f>
        <v/>
      </c>
      <c r="D190" s="17" t="str">
        <f>IF($A190="","",SUMIFS(Entries!$H:$H,Entries!$B:$B,$A190,Entries!$C:$C,"Wastage",Entries!$A:$A,"&gt;="&amp;$B$3,Entries!$A:$A,"&lt;="&amp;$B$4))</f>
        <v/>
      </c>
    </row>
    <row r="191" spans="1:4" x14ac:dyDescent="0.3">
      <c r="A191" s="20" t="str">
        <f>IF(Items!A172="","",Items!A172)</f>
        <v/>
      </c>
      <c r="B191" s="30" t="str">
        <f>IF($A191="","",SUMIFS(Entries!$D:$D,Entries!$B:$B,$A191,Entries!$C:$C,"Wastage",Entries!$A:$A,"&gt;="&amp;$B$3,Entries!$A:$A,"&lt;="&amp;$B$4))</f>
        <v/>
      </c>
      <c r="C191" s="31" t="str">
        <f>IF($A191="","",Items!C172&amp;"")</f>
        <v/>
      </c>
      <c r="D191" s="17" t="str">
        <f>IF($A191="","",SUMIFS(Entries!$H:$H,Entries!$B:$B,$A191,Entries!$C:$C,"Wastage",Entries!$A:$A,"&gt;="&amp;$B$3,Entries!$A:$A,"&lt;="&amp;$B$4))</f>
        <v/>
      </c>
    </row>
    <row r="192" spans="1:4" x14ac:dyDescent="0.3">
      <c r="A192" s="20" t="str">
        <f>IF(Items!A173="","",Items!A173)</f>
        <v/>
      </c>
      <c r="B192" s="30" t="str">
        <f>IF($A192="","",SUMIFS(Entries!$D:$D,Entries!$B:$B,$A192,Entries!$C:$C,"Wastage",Entries!$A:$A,"&gt;="&amp;$B$3,Entries!$A:$A,"&lt;="&amp;$B$4))</f>
        <v/>
      </c>
      <c r="C192" s="31" t="str">
        <f>IF($A192="","",Items!C173&amp;"")</f>
        <v/>
      </c>
      <c r="D192" s="17" t="str">
        <f>IF($A192="","",SUMIFS(Entries!$H:$H,Entries!$B:$B,$A192,Entries!$C:$C,"Wastage",Entries!$A:$A,"&gt;="&amp;$B$3,Entries!$A:$A,"&lt;="&amp;$B$4))</f>
        <v/>
      </c>
    </row>
    <row r="193" spans="1:4" x14ac:dyDescent="0.3">
      <c r="A193" s="20" t="str">
        <f>IF(Items!A174="","",Items!A174)</f>
        <v/>
      </c>
      <c r="B193" s="30" t="str">
        <f>IF($A193="","",SUMIFS(Entries!$D:$D,Entries!$B:$B,$A193,Entries!$C:$C,"Wastage",Entries!$A:$A,"&gt;="&amp;$B$3,Entries!$A:$A,"&lt;="&amp;$B$4))</f>
        <v/>
      </c>
      <c r="C193" s="31" t="str">
        <f>IF($A193="","",Items!C174&amp;"")</f>
        <v/>
      </c>
      <c r="D193" s="17" t="str">
        <f>IF($A193="","",SUMIFS(Entries!$H:$H,Entries!$B:$B,$A193,Entries!$C:$C,"Wastage",Entries!$A:$A,"&gt;="&amp;$B$3,Entries!$A:$A,"&lt;="&amp;$B$4))</f>
        <v/>
      </c>
    </row>
    <row r="194" spans="1:4" x14ac:dyDescent="0.3">
      <c r="A194" s="20" t="str">
        <f>IF(Items!A175="","",Items!A175)</f>
        <v/>
      </c>
      <c r="B194" s="30" t="str">
        <f>IF($A194="","",SUMIFS(Entries!$D:$D,Entries!$B:$B,$A194,Entries!$C:$C,"Wastage",Entries!$A:$A,"&gt;="&amp;$B$3,Entries!$A:$A,"&lt;="&amp;$B$4))</f>
        <v/>
      </c>
      <c r="C194" s="31" t="str">
        <f>IF($A194="","",Items!C175&amp;"")</f>
        <v/>
      </c>
      <c r="D194" s="17" t="str">
        <f>IF($A194="","",SUMIFS(Entries!$H:$H,Entries!$B:$B,$A194,Entries!$C:$C,"Wastage",Entries!$A:$A,"&gt;="&amp;$B$3,Entries!$A:$A,"&lt;="&amp;$B$4))</f>
        <v/>
      </c>
    </row>
    <row r="195" spans="1:4" x14ac:dyDescent="0.3">
      <c r="A195" s="20" t="str">
        <f>IF(Items!A176="","",Items!A176)</f>
        <v/>
      </c>
      <c r="B195" s="30" t="str">
        <f>IF($A195="","",SUMIFS(Entries!$D:$D,Entries!$B:$B,$A195,Entries!$C:$C,"Wastage",Entries!$A:$A,"&gt;="&amp;$B$3,Entries!$A:$A,"&lt;="&amp;$B$4))</f>
        <v/>
      </c>
      <c r="C195" s="31" t="str">
        <f>IF($A195="","",Items!C176&amp;"")</f>
        <v/>
      </c>
      <c r="D195" s="17" t="str">
        <f>IF($A195="","",SUMIFS(Entries!$H:$H,Entries!$B:$B,$A195,Entries!$C:$C,"Wastage",Entries!$A:$A,"&gt;="&amp;$B$3,Entries!$A:$A,"&lt;="&amp;$B$4))</f>
        <v/>
      </c>
    </row>
    <row r="196" spans="1:4" x14ac:dyDescent="0.3">
      <c r="A196" s="20" t="str">
        <f>IF(Items!A177="","",Items!A177)</f>
        <v/>
      </c>
      <c r="B196" s="30" t="str">
        <f>IF($A196="","",SUMIFS(Entries!$D:$D,Entries!$B:$B,$A196,Entries!$C:$C,"Wastage",Entries!$A:$A,"&gt;="&amp;$B$3,Entries!$A:$A,"&lt;="&amp;$B$4))</f>
        <v/>
      </c>
      <c r="C196" s="31" t="str">
        <f>IF($A196="","",Items!C177&amp;"")</f>
        <v/>
      </c>
      <c r="D196" s="17" t="str">
        <f>IF($A196="","",SUMIFS(Entries!$H:$H,Entries!$B:$B,$A196,Entries!$C:$C,"Wastage",Entries!$A:$A,"&gt;="&amp;$B$3,Entries!$A:$A,"&lt;="&amp;$B$4))</f>
        <v/>
      </c>
    </row>
    <row r="197" spans="1:4" x14ac:dyDescent="0.3">
      <c r="A197" s="20" t="str">
        <f>IF(Items!A178="","",Items!A178)</f>
        <v/>
      </c>
      <c r="B197" s="30" t="str">
        <f>IF($A197="","",SUMIFS(Entries!$D:$D,Entries!$B:$B,$A197,Entries!$C:$C,"Wastage",Entries!$A:$A,"&gt;="&amp;$B$3,Entries!$A:$A,"&lt;="&amp;$B$4))</f>
        <v/>
      </c>
      <c r="C197" s="31" t="str">
        <f>IF($A197="","",Items!C178&amp;"")</f>
        <v/>
      </c>
      <c r="D197" s="17" t="str">
        <f>IF($A197="","",SUMIFS(Entries!$H:$H,Entries!$B:$B,$A197,Entries!$C:$C,"Wastage",Entries!$A:$A,"&gt;="&amp;$B$3,Entries!$A:$A,"&lt;="&amp;$B$4))</f>
        <v/>
      </c>
    </row>
    <row r="198" spans="1:4" x14ac:dyDescent="0.3">
      <c r="A198" s="20" t="str">
        <f>IF(Items!A179="","",Items!A179)</f>
        <v/>
      </c>
      <c r="B198" s="30" t="str">
        <f>IF($A198="","",SUMIFS(Entries!$D:$D,Entries!$B:$B,$A198,Entries!$C:$C,"Wastage",Entries!$A:$A,"&gt;="&amp;$B$3,Entries!$A:$A,"&lt;="&amp;$B$4))</f>
        <v/>
      </c>
      <c r="C198" s="31" t="str">
        <f>IF($A198="","",Items!C179&amp;"")</f>
        <v/>
      </c>
      <c r="D198" s="17" t="str">
        <f>IF($A198="","",SUMIFS(Entries!$H:$H,Entries!$B:$B,$A198,Entries!$C:$C,"Wastage",Entries!$A:$A,"&gt;="&amp;$B$3,Entries!$A:$A,"&lt;="&amp;$B$4))</f>
        <v/>
      </c>
    </row>
    <row r="199" spans="1:4" x14ac:dyDescent="0.3">
      <c r="A199" s="20" t="str">
        <f>IF(Items!A180="","",Items!A180)</f>
        <v/>
      </c>
      <c r="B199" s="30" t="str">
        <f>IF($A199="","",SUMIFS(Entries!$D:$D,Entries!$B:$B,$A199,Entries!$C:$C,"Wastage",Entries!$A:$A,"&gt;="&amp;$B$3,Entries!$A:$A,"&lt;="&amp;$B$4))</f>
        <v/>
      </c>
      <c r="C199" s="31" t="str">
        <f>IF($A199="","",Items!C180&amp;"")</f>
        <v/>
      </c>
      <c r="D199" s="17" t="str">
        <f>IF($A199="","",SUMIFS(Entries!$H:$H,Entries!$B:$B,$A199,Entries!$C:$C,"Wastage",Entries!$A:$A,"&gt;="&amp;$B$3,Entries!$A:$A,"&lt;="&amp;$B$4))</f>
        <v/>
      </c>
    </row>
    <row r="200" spans="1:4" x14ac:dyDescent="0.3">
      <c r="A200" s="20" t="str">
        <f>IF(Items!A181="","",Items!A181)</f>
        <v/>
      </c>
      <c r="B200" s="30" t="str">
        <f>IF($A200="","",SUMIFS(Entries!$D:$D,Entries!$B:$B,$A200,Entries!$C:$C,"Wastage",Entries!$A:$A,"&gt;="&amp;$B$3,Entries!$A:$A,"&lt;="&amp;$B$4))</f>
        <v/>
      </c>
      <c r="C200" s="31" t="str">
        <f>IF($A200="","",Items!C181&amp;"")</f>
        <v/>
      </c>
      <c r="D200" s="17" t="str">
        <f>IF($A200="","",SUMIFS(Entries!$H:$H,Entries!$B:$B,$A200,Entries!$C:$C,"Wastage",Entries!$A:$A,"&gt;="&amp;$B$3,Entries!$A:$A,"&lt;="&amp;$B$4))</f>
        <v/>
      </c>
    </row>
    <row r="201" spans="1:4" x14ac:dyDescent="0.3">
      <c r="A201" s="20" t="str">
        <f>IF(Items!A182="","",Items!A182)</f>
        <v/>
      </c>
      <c r="B201" s="30" t="str">
        <f>IF($A201="","",SUMIFS(Entries!$D:$D,Entries!$B:$B,$A201,Entries!$C:$C,"Wastage",Entries!$A:$A,"&gt;="&amp;$B$3,Entries!$A:$A,"&lt;="&amp;$B$4))</f>
        <v/>
      </c>
      <c r="C201" s="31" t="str">
        <f>IF($A201="","",Items!C182&amp;"")</f>
        <v/>
      </c>
      <c r="D201" s="17" t="str">
        <f>IF($A201="","",SUMIFS(Entries!$H:$H,Entries!$B:$B,$A201,Entries!$C:$C,"Wastage",Entries!$A:$A,"&gt;="&amp;$B$3,Entries!$A:$A,"&lt;="&amp;$B$4))</f>
        <v/>
      </c>
    </row>
    <row r="202" spans="1:4" x14ac:dyDescent="0.3">
      <c r="A202" s="20" t="str">
        <f>IF(Items!A183="","",Items!A183)</f>
        <v/>
      </c>
      <c r="B202" s="30" t="str">
        <f>IF($A202="","",SUMIFS(Entries!$D:$D,Entries!$B:$B,$A202,Entries!$C:$C,"Wastage",Entries!$A:$A,"&gt;="&amp;$B$3,Entries!$A:$A,"&lt;="&amp;$B$4))</f>
        <v/>
      </c>
      <c r="C202" s="31" t="str">
        <f>IF($A202="","",Items!C183&amp;"")</f>
        <v/>
      </c>
      <c r="D202" s="17" t="str">
        <f>IF($A202="","",SUMIFS(Entries!$H:$H,Entries!$B:$B,$A202,Entries!$C:$C,"Wastage",Entries!$A:$A,"&gt;="&amp;$B$3,Entries!$A:$A,"&lt;="&amp;$B$4))</f>
        <v/>
      </c>
    </row>
    <row r="203" spans="1:4" x14ac:dyDescent="0.3">
      <c r="A203" s="20" t="str">
        <f>IF(Items!A184="","",Items!A184)</f>
        <v/>
      </c>
      <c r="B203" s="30" t="str">
        <f>IF($A203="","",SUMIFS(Entries!$D:$D,Entries!$B:$B,$A203,Entries!$C:$C,"Wastage",Entries!$A:$A,"&gt;="&amp;$B$3,Entries!$A:$A,"&lt;="&amp;$B$4))</f>
        <v/>
      </c>
      <c r="C203" s="31" t="str">
        <f>IF($A203="","",Items!C184&amp;"")</f>
        <v/>
      </c>
      <c r="D203" s="17" t="str">
        <f>IF($A203="","",SUMIFS(Entries!$H:$H,Entries!$B:$B,$A203,Entries!$C:$C,"Wastage",Entries!$A:$A,"&gt;="&amp;$B$3,Entries!$A:$A,"&lt;="&amp;$B$4))</f>
        <v/>
      </c>
    </row>
    <row r="204" spans="1:4" x14ac:dyDescent="0.3">
      <c r="A204" s="20" t="str">
        <f>IF(Items!A185="","",Items!A185)</f>
        <v/>
      </c>
      <c r="B204" s="30" t="str">
        <f>IF($A204="","",SUMIFS(Entries!$D:$D,Entries!$B:$B,$A204,Entries!$C:$C,"Wastage",Entries!$A:$A,"&gt;="&amp;$B$3,Entries!$A:$A,"&lt;="&amp;$B$4))</f>
        <v/>
      </c>
      <c r="C204" s="31" t="str">
        <f>IF($A204="","",Items!C185&amp;"")</f>
        <v/>
      </c>
      <c r="D204" s="17" t="str">
        <f>IF($A204="","",SUMIFS(Entries!$H:$H,Entries!$B:$B,$A204,Entries!$C:$C,"Wastage",Entries!$A:$A,"&gt;="&amp;$B$3,Entries!$A:$A,"&lt;="&amp;$B$4))</f>
        <v/>
      </c>
    </row>
    <row r="205" spans="1:4" x14ac:dyDescent="0.3">
      <c r="A205" s="20" t="str">
        <f>IF(Items!A186="","",Items!A186)</f>
        <v/>
      </c>
      <c r="B205" s="30" t="str">
        <f>IF($A205="","",SUMIFS(Entries!$D:$D,Entries!$B:$B,$A205,Entries!$C:$C,"Wastage",Entries!$A:$A,"&gt;="&amp;$B$3,Entries!$A:$A,"&lt;="&amp;$B$4))</f>
        <v/>
      </c>
      <c r="C205" s="31" t="str">
        <f>IF($A205="","",Items!C186&amp;"")</f>
        <v/>
      </c>
      <c r="D205" s="17" t="str">
        <f>IF($A205="","",SUMIFS(Entries!$H:$H,Entries!$B:$B,$A205,Entries!$C:$C,"Wastage",Entries!$A:$A,"&gt;="&amp;$B$3,Entries!$A:$A,"&lt;="&amp;$B$4))</f>
        <v/>
      </c>
    </row>
    <row r="206" spans="1:4" x14ac:dyDescent="0.3">
      <c r="A206" s="20" t="str">
        <f>IF(Items!A187="","",Items!A187)</f>
        <v/>
      </c>
      <c r="B206" s="30" t="str">
        <f>IF($A206="","",SUMIFS(Entries!$D:$D,Entries!$B:$B,$A206,Entries!$C:$C,"Wastage",Entries!$A:$A,"&gt;="&amp;$B$3,Entries!$A:$A,"&lt;="&amp;$B$4))</f>
        <v/>
      </c>
      <c r="C206" s="31" t="str">
        <f>IF($A206="","",Items!C187&amp;"")</f>
        <v/>
      </c>
      <c r="D206" s="17" t="str">
        <f>IF($A206="","",SUMIFS(Entries!$H:$H,Entries!$B:$B,$A206,Entries!$C:$C,"Wastage",Entries!$A:$A,"&gt;="&amp;$B$3,Entries!$A:$A,"&lt;="&amp;$B$4))</f>
        <v/>
      </c>
    </row>
    <row r="207" spans="1:4" x14ac:dyDescent="0.3">
      <c r="A207" s="20" t="str">
        <f>IF(Items!A188="","",Items!A188)</f>
        <v/>
      </c>
      <c r="B207" s="30" t="str">
        <f>IF($A207="","",SUMIFS(Entries!$D:$D,Entries!$B:$B,$A207,Entries!$C:$C,"Wastage",Entries!$A:$A,"&gt;="&amp;$B$3,Entries!$A:$A,"&lt;="&amp;$B$4))</f>
        <v/>
      </c>
      <c r="C207" s="31" t="str">
        <f>IF($A207="","",Items!C188&amp;"")</f>
        <v/>
      </c>
      <c r="D207" s="17" t="str">
        <f>IF($A207="","",SUMIFS(Entries!$H:$H,Entries!$B:$B,$A207,Entries!$C:$C,"Wastage",Entries!$A:$A,"&gt;="&amp;$B$3,Entries!$A:$A,"&lt;="&amp;$B$4))</f>
        <v/>
      </c>
    </row>
    <row r="208" spans="1:4" x14ac:dyDescent="0.3">
      <c r="A208" s="20" t="str">
        <f>IF(Items!A189="","",Items!A189)</f>
        <v/>
      </c>
      <c r="B208" s="30" t="str">
        <f>IF($A208="","",SUMIFS(Entries!$D:$D,Entries!$B:$B,$A208,Entries!$C:$C,"Wastage",Entries!$A:$A,"&gt;="&amp;$B$3,Entries!$A:$A,"&lt;="&amp;$B$4))</f>
        <v/>
      </c>
      <c r="C208" s="31" t="str">
        <f>IF($A208="","",Items!C189&amp;"")</f>
        <v/>
      </c>
      <c r="D208" s="17" t="str">
        <f>IF($A208="","",SUMIFS(Entries!$H:$H,Entries!$B:$B,$A208,Entries!$C:$C,"Wastage",Entries!$A:$A,"&gt;="&amp;$B$3,Entries!$A:$A,"&lt;="&amp;$B$4))</f>
        <v/>
      </c>
    </row>
    <row r="209" spans="1:4" x14ac:dyDescent="0.3">
      <c r="A209" s="20" t="str">
        <f>IF(Items!A190="","",Items!A190)</f>
        <v/>
      </c>
      <c r="B209" s="30" t="str">
        <f>IF($A209="","",SUMIFS(Entries!$D:$D,Entries!$B:$B,$A209,Entries!$C:$C,"Wastage",Entries!$A:$A,"&gt;="&amp;$B$3,Entries!$A:$A,"&lt;="&amp;$B$4))</f>
        <v/>
      </c>
      <c r="C209" s="31" t="str">
        <f>IF($A209="","",Items!C190&amp;"")</f>
        <v/>
      </c>
      <c r="D209" s="17" t="str">
        <f>IF($A209="","",SUMIFS(Entries!$H:$H,Entries!$B:$B,$A209,Entries!$C:$C,"Wastage",Entries!$A:$A,"&gt;="&amp;$B$3,Entries!$A:$A,"&lt;="&amp;$B$4))</f>
        <v/>
      </c>
    </row>
    <row r="210" spans="1:4" x14ac:dyDescent="0.3">
      <c r="A210" s="20" t="str">
        <f>IF(Items!A191="","",Items!A191)</f>
        <v/>
      </c>
      <c r="B210" s="30" t="str">
        <f>IF($A210="","",SUMIFS(Entries!$D:$D,Entries!$B:$B,$A210,Entries!$C:$C,"Wastage",Entries!$A:$A,"&gt;="&amp;$B$3,Entries!$A:$A,"&lt;="&amp;$B$4))</f>
        <v/>
      </c>
      <c r="C210" s="31" t="str">
        <f>IF($A210="","",Items!C191&amp;"")</f>
        <v/>
      </c>
      <c r="D210" s="17" t="str">
        <f>IF($A210="","",SUMIFS(Entries!$H:$H,Entries!$B:$B,$A210,Entries!$C:$C,"Wastage",Entries!$A:$A,"&gt;="&amp;$B$3,Entries!$A:$A,"&lt;="&amp;$B$4))</f>
        <v/>
      </c>
    </row>
    <row r="211" spans="1:4" x14ac:dyDescent="0.3">
      <c r="A211" s="20" t="str">
        <f>IF(Items!A192="","",Items!A192)</f>
        <v/>
      </c>
      <c r="B211" s="30" t="str">
        <f>IF($A211="","",SUMIFS(Entries!$D:$D,Entries!$B:$B,$A211,Entries!$C:$C,"Wastage",Entries!$A:$A,"&gt;="&amp;$B$3,Entries!$A:$A,"&lt;="&amp;$B$4))</f>
        <v/>
      </c>
      <c r="C211" s="31" t="str">
        <f>IF($A211="","",Items!C192&amp;"")</f>
        <v/>
      </c>
      <c r="D211" s="17" t="str">
        <f>IF($A211="","",SUMIFS(Entries!$H:$H,Entries!$B:$B,$A211,Entries!$C:$C,"Wastage",Entries!$A:$A,"&gt;="&amp;$B$3,Entries!$A:$A,"&lt;="&amp;$B$4))</f>
        <v/>
      </c>
    </row>
    <row r="212" spans="1:4" x14ac:dyDescent="0.3">
      <c r="A212" s="20" t="str">
        <f>IF(Items!A193="","",Items!A193)</f>
        <v/>
      </c>
      <c r="B212" s="30" t="str">
        <f>IF($A212="","",SUMIFS(Entries!$D:$D,Entries!$B:$B,$A212,Entries!$C:$C,"Wastage",Entries!$A:$A,"&gt;="&amp;$B$3,Entries!$A:$A,"&lt;="&amp;$B$4))</f>
        <v/>
      </c>
      <c r="C212" s="31" t="str">
        <f>IF($A212="","",Items!C193&amp;"")</f>
        <v/>
      </c>
      <c r="D212" s="17" t="str">
        <f>IF($A212="","",SUMIFS(Entries!$H:$H,Entries!$B:$B,$A212,Entries!$C:$C,"Wastage",Entries!$A:$A,"&gt;="&amp;$B$3,Entries!$A:$A,"&lt;="&amp;$B$4))</f>
        <v/>
      </c>
    </row>
    <row r="213" spans="1:4" x14ac:dyDescent="0.3">
      <c r="A213" s="20" t="str">
        <f>IF(Items!A194="","",Items!A194)</f>
        <v/>
      </c>
      <c r="B213" s="30" t="str">
        <f>IF($A213="","",SUMIFS(Entries!$D:$D,Entries!$B:$B,$A213,Entries!$C:$C,"Wastage",Entries!$A:$A,"&gt;="&amp;$B$3,Entries!$A:$A,"&lt;="&amp;$B$4))</f>
        <v/>
      </c>
      <c r="C213" s="31" t="str">
        <f>IF($A213="","",Items!C194&amp;"")</f>
        <v/>
      </c>
      <c r="D213" s="17" t="str">
        <f>IF($A213="","",SUMIFS(Entries!$H:$H,Entries!$B:$B,$A213,Entries!$C:$C,"Wastage",Entries!$A:$A,"&gt;="&amp;$B$3,Entries!$A:$A,"&lt;="&amp;$B$4))</f>
        <v/>
      </c>
    </row>
    <row r="214" spans="1:4" x14ac:dyDescent="0.3">
      <c r="A214" s="20" t="str">
        <f>IF(Items!A195="","",Items!A195)</f>
        <v/>
      </c>
      <c r="B214" s="30" t="str">
        <f>IF($A214="","",SUMIFS(Entries!$D:$D,Entries!$B:$B,$A214,Entries!$C:$C,"Wastage",Entries!$A:$A,"&gt;="&amp;$B$3,Entries!$A:$A,"&lt;="&amp;$B$4))</f>
        <v/>
      </c>
      <c r="C214" s="31" t="str">
        <f>IF($A214="","",Items!C195&amp;"")</f>
        <v/>
      </c>
      <c r="D214" s="17" t="str">
        <f>IF($A214="","",SUMIFS(Entries!$H:$H,Entries!$B:$B,$A214,Entries!$C:$C,"Wastage",Entries!$A:$A,"&gt;="&amp;$B$3,Entries!$A:$A,"&lt;="&amp;$B$4))</f>
        <v/>
      </c>
    </row>
    <row r="215" spans="1:4" x14ac:dyDescent="0.3">
      <c r="A215" s="20" t="str">
        <f>IF(Items!A196="","",Items!A196)</f>
        <v/>
      </c>
      <c r="B215" s="30" t="str">
        <f>IF($A215="","",SUMIFS(Entries!$D:$D,Entries!$B:$B,$A215,Entries!$C:$C,"Wastage",Entries!$A:$A,"&gt;="&amp;$B$3,Entries!$A:$A,"&lt;="&amp;$B$4))</f>
        <v/>
      </c>
      <c r="C215" s="31" t="str">
        <f>IF($A215="","",Items!C196&amp;"")</f>
        <v/>
      </c>
      <c r="D215" s="17" t="str">
        <f>IF($A215="","",SUMIFS(Entries!$H:$H,Entries!$B:$B,$A215,Entries!$C:$C,"Wastage",Entries!$A:$A,"&gt;="&amp;$B$3,Entries!$A:$A,"&lt;="&amp;$B$4))</f>
        <v/>
      </c>
    </row>
    <row r="216" spans="1:4" x14ac:dyDescent="0.3">
      <c r="A216" s="20" t="str">
        <f>IF(Items!A197="","",Items!A197)</f>
        <v/>
      </c>
      <c r="B216" s="30" t="str">
        <f>IF($A216="","",SUMIFS(Entries!$D:$D,Entries!$B:$B,$A216,Entries!$C:$C,"Wastage",Entries!$A:$A,"&gt;="&amp;$B$3,Entries!$A:$A,"&lt;="&amp;$B$4))</f>
        <v/>
      </c>
      <c r="C216" s="31" t="str">
        <f>IF($A216="","",Items!C197&amp;"")</f>
        <v/>
      </c>
      <c r="D216" s="17" t="str">
        <f>IF($A216="","",SUMIFS(Entries!$H:$H,Entries!$B:$B,$A216,Entries!$C:$C,"Wastage",Entries!$A:$A,"&gt;="&amp;$B$3,Entries!$A:$A,"&lt;="&amp;$B$4))</f>
        <v/>
      </c>
    </row>
    <row r="217" spans="1:4" x14ac:dyDescent="0.3">
      <c r="A217" s="20" t="str">
        <f>IF(Items!A198="","",Items!A198)</f>
        <v/>
      </c>
      <c r="B217" s="30" t="str">
        <f>IF($A217="","",SUMIFS(Entries!$D:$D,Entries!$B:$B,$A217,Entries!$C:$C,"Wastage",Entries!$A:$A,"&gt;="&amp;$B$3,Entries!$A:$A,"&lt;="&amp;$B$4))</f>
        <v/>
      </c>
      <c r="C217" s="31" t="str">
        <f>IF($A217="","",Items!C198&amp;"")</f>
        <v/>
      </c>
      <c r="D217" s="17" t="str">
        <f>IF($A217="","",SUMIFS(Entries!$H:$H,Entries!$B:$B,$A217,Entries!$C:$C,"Wastage",Entries!$A:$A,"&gt;="&amp;$B$3,Entries!$A:$A,"&lt;="&amp;$B$4))</f>
        <v/>
      </c>
    </row>
    <row r="218" spans="1:4" x14ac:dyDescent="0.3">
      <c r="A218" s="20" t="str">
        <f>IF(Items!A199="","",Items!A199)</f>
        <v/>
      </c>
      <c r="B218" s="30" t="str">
        <f>IF($A218="","",SUMIFS(Entries!$D:$D,Entries!$B:$B,$A218,Entries!$C:$C,"Wastage",Entries!$A:$A,"&gt;="&amp;$B$3,Entries!$A:$A,"&lt;="&amp;$B$4))</f>
        <v/>
      </c>
      <c r="C218" s="31" t="str">
        <f>IF($A218="","",Items!C199&amp;"")</f>
        <v/>
      </c>
      <c r="D218" s="17" t="str">
        <f>IF($A218="","",SUMIFS(Entries!$H:$H,Entries!$B:$B,$A218,Entries!$C:$C,"Wastage",Entries!$A:$A,"&gt;="&amp;$B$3,Entries!$A:$A,"&lt;="&amp;$B$4))</f>
        <v/>
      </c>
    </row>
    <row r="219" spans="1:4" x14ac:dyDescent="0.3">
      <c r="A219" s="20" t="str">
        <f>IF(Items!A200="","",Items!A200)</f>
        <v/>
      </c>
      <c r="B219" s="30" t="str">
        <f>IF($A219="","",SUMIFS(Entries!$D:$D,Entries!$B:$B,$A219,Entries!$C:$C,"Wastage",Entries!$A:$A,"&gt;="&amp;$B$3,Entries!$A:$A,"&lt;="&amp;$B$4))</f>
        <v/>
      </c>
      <c r="C219" s="31" t="str">
        <f>IF($A219="","",Items!C200&amp;"")</f>
        <v/>
      </c>
      <c r="D219" s="17" t="str">
        <f>IF($A219="","",SUMIFS(Entries!$H:$H,Entries!$B:$B,$A219,Entries!$C:$C,"Wastage",Entries!$A:$A,"&gt;="&amp;$B$3,Entries!$A:$A,"&lt;="&amp;$B$4))</f>
        <v/>
      </c>
    </row>
    <row r="220" spans="1:4" x14ac:dyDescent="0.3">
      <c r="A220" s="20" t="str">
        <f>IF(Items!A201="","",Items!A201)</f>
        <v/>
      </c>
      <c r="B220" s="30" t="str">
        <f>IF($A220="","",SUMIFS(Entries!$D:$D,Entries!$B:$B,$A220,Entries!$C:$C,"Wastage",Entries!$A:$A,"&gt;="&amp;$B$3,Entries!$A:$A,"&lt;="&amp;$B$4))</f>
        <v/>
      </c>
      <c r="C220" s="31" t="str">
        <f>IF($A220="","",Items!C201&amp;"")</f>
        <v/>
      </c>
      <c r="D220" s="17" t="str">
        <f>IF($A220="","",SUMIFS(Entries!$H:$H,Entries!$B:$B,$A220,Entries!$C:$C,"Wastage",Entries!$A:$A,"&gt;="&amp;$B$3,Entries!$A:$A,"&lt;="&amp;$B$4))</f>
        <v/>
      </c>
    </row>
    <row r="221" spans="1:4" x14ac:dyDescent="0.3">
      <c r="A221" s="20" t="str">
        <f>IF(Items!A202="","",Items!A202)</f>
        <v/>
      </c>
      <c r="B221" s="30" t="str">
        <f>IF($A221="","",SUMIFS(Entries!$D:$D,Entries!$B:$B,$A221,Entries!$C:$C,"Wastage",Entries!$A:$A,"&gt;="&amp;$B$3,Entries!$A:$A,"&lt;="&amp;$B$4))</f>
        <v/>
      </c>
      <c r="C221" s="31" t="str">
        <f>IF($A221="","",Items!C202&amp;"")</f>
        <v/>
      </c>
      <c r="D221" s="17" t="str">
        <f>IF($A221="","",SUMIFS(Entries!$H:$H,Entries!$B:$B,$A221,Entries!$C:$C,"Wastage",Entries!$A:$A,"&gt;="&amp;$B$3,Entries!$A:$A,"&lt;="&amp;$B$4))</f>
        <v/>
      </c>
    </row>
    <row r="222" spans="1:4" x14ac:dyDescent="0.3">
      <c r="A222" s="20" t="str">
        <f>IF(Items!A203="","",Items!A203)</f>
        <v/>
      </c>
      <c r="B222" s="30" t="str">
        <f>IF($A222="","",SUMIFS(Entries!$D:$D,Entries!$B:$B,$A222,Entries!$C:$C,"Wastage",Entries!$A:$A,"&gt;="&amp;$B$3,Entries!$A:$A,"&lt;="&amp;$B$4))</f>
        <v/>
      </c>
      <c r="C222" s="31" t="str">
        <f>IF($A222="","",Items!C203&amp;"")</f>
        <v/>
      </c>
      <c r="D222" s="17" t="str">
        <f>IF($A222="","",SUMIFS(Entries!$H:$H,Entries!$B:$B,$A222,Entries!$C:$C,"Wastage",Entries!$A:$A,"&gt;="&amp;$B$3,Entries!$A:$A,"&lt;="&amp;$B$4))</f>
        <v/>
      </c>
    </row>
    <row r="223" spans="1:4" x14ac:dyDescent="0.3">
      <c r="A223" s="20" t="str">
        <f>IF(Items!A204="","",Items!A204)</f>
        <v/>
      </c>
      <c r="B223" s="30" t="str">
        <f>IF($A223="","",SUMIFS(Entries!$D:$D,Entries!$B:$B,$A223,Entries!$C:$C,"Wastage",Entries!$A:$A,"&gt;="&amp;$B$3,Entries!$A:$A,"&lt;="&amp;$B$4))</f>
        <v/>
      </c>
      <c r="C223" s="31" t="str">
        <f>IF($A223="","",Items!C204&amp;"")</f>
        <v/>
      </c>
      <c r="D223" s="17" t="str">
        <f>IF($A223="","",SUMIFS(Entries!$H:$H,Entries!$B:$B,$A223,Entries!$C:$C,"Wastage",Entries!$A:$A,"&gt;="&amp;$B$3,Entries!$A:$A,"&lt;="&amp;$B$4))</f>
        <v/>
      </c>
    </row>
    <row r="224" spans="1:4" x14ac:dyDescent="0.3">
      <c r="A224" s="20" t="str">
        <f>IF(Items!A205="","",Items!A205)</f>
        <v/>
      </c>
      <c r="B224" s="30" t="str">
        <f>IF($A224="","",SUMIFS(Entries!$D:$D,Entries!$B:$B,$A224,Entries!$C:$C,"Wastage",Entries!$A:$A,"&gt;="&amp;$B$3,Entries!$A:$A,"&lt;="&amp;$B$4))</f>
        <v/>
      </c>
      <c r="C224" s="31" t="str">
        <f>IF($A224="","",Items!C205&amp;"")</f>
        <v/>
      </c>
      <c r="D224" s="17" t="str">
        <f>IF($A224="","",SUMIFS(Entries!$H:$H,Entries!$B:$B,$A224,Entries!$C:$C,"Wastage",Entries!$A:$A,"&gt;="&amp;$B$3,Entries!$A:$A,"&lt;="&amp;$B$4))</f>
        <v/>
      </c>
    </row>
    <row r="225" spans="1:4" x14ac:dyDescent="0.3">
      <c r="A225" s="20" t="str">
        <f>IF(Items!A206="","",Items!A206)</f>
        <v/>
      </c>
      <c r="B225" s="30" t="str">
        <f>IF($A225="","",SUMIFS(Entries!$D:$D,Entries!$B:$B,$A225,Entries!$C:$C,"Wastage",Entries!$A:$A,"&gt;="&amp;$B$3,Entries!$A:$A,"&lt;="&amp;$B$4))</f>
        <v/>
      </c>
      <c r="C225" s="31" t="str">
        <f>IF($A225="","",Items!C206&amp;"")</f>
        <v/>
      </c>
      <c r="D225" s="17" t="str">
        <f>IF($A225="","",SUMIFS(Entries!$H:$H,Entries!$B:$B,$A225,Entries!$C:$C,"Wastage",Entries!$A:$A,"&gt;="&amp;$B$3,Entries!$A:$A,"&lt;="&amp;$B$4))</f>
        <v/>
      </c>
    </row>
    <row r="226" spans="1:4" x14ac:dyDescent="0.3">
      <c r="A226" s="20" t="str">
        <f>IF(Items!A207="","",Items!A207)</f>
        <v/>
      </c>
      <c r="B226" s="30" t="str">
        <f>IF($A226="","",SUMIFS(Entries!$D:$D,Entries!$B:$B,$A226,Entries!$C:$C,"Wastage",Entries!$A:$A,"&gt;="&amp;$B$3,Entries!$A:$A,"&lt;="&amp;$B$4))</f>
        <v/>
      </c>
      <c r="C226" s="31" t="str">
        <f>IF($A226="","",Items!C207&amp;"")</f>
        <v/>
      </c>
      <c r="D226" s="17" t="str">
        <f>IF($A226="","",SUMIFS(Entries!$H:$H,Entries!$B:$B,$A226,Entries!$C:$C,"Wastage",Entries!$A:$A,"&gt;="&amp;$B$3,Entries!$A:$A,"&lt;="&amp;$B$4))</f>
        <v/>
      </c>
    </row>
    <row r="227" spans="1:4" x14ac:dyDescent="0.3">
      <c r="A227" s="20" t="str">
        <f>IF(Items!A208="","",Items!A208)</f>
        <v/>
      </c>
      <c r="B227" s="30" t="str">
        <f>IF($A227="","",SUMIFS(Entries!$D:$D,Entries!$B:$B,$A227,Entries!$C:$C,"Wastage",Entries!$A:$A,"&gt;="&amp;$B$3,Entries!$A:$A,"&lt;="&amp;$B$4))</f>
        <v/>
      </c>
      <c r="C227" s="31" t="str">
        <f>IF($A227="","",Items!C208&amp;"")</f>
        <v/>
      </c>
      <c r="D227" s="17" t="str">
        <f>IF($A227="","",SUMIFS(Entries!$H:$H,Entries!$B:$B,$A227,Entries!$C:$C,"Wastage",Entries!$A:$A,"&gt;="&amp;$B$3,Entries!$A:$A,"&lt;="&amp;$B$4))</f>
        <v/>
      </c>
    </row>
    <row r="228" spans="1:4" x14ac:dyDescent="0.3">
      <c r="A228" s="20" t="str">
        <f>IF(Items!A209="","",Items!A209)</f>
        <v/>
      </c>
      <c r="B228" s="30" t="str">
        <f>IF($A228="","",SUMIFS(Entries!$D:$D,Entries!$B:$B,$A228,Entries!$C:$C,"Wastage",Entries!$A:$A,"&gt;="&amp;$B$3,Entries!$A:$A,"&lt;="&amp;$B$4))</f>
        <v/>
      </c>
      <c r="C228" s="31" t="str">
        <f>IF($A228="","",Items!C209&amp;"")</f>
        <v/>
      </c>
      <c r="D228" s="17" t="str">
        <f>IF($A228="","",SUMIFS(Entries!$H:$H,Entries!$B:$B,$A228,Entries!$C:$C,"Wastage",Entries!$A:$A,"&gt;="&amp;$B$3,Entries!$A:$A,"&lt;="&amp;$B$4))</f>
        <v/>
      </c>
    </row>
    <row r="229" spans="1:4" x14ac:dyDescent="0.3">
      <c r="A229" s="20" t="str">
        <f>IF(Items!A210="","",Items!A210)</f>
        <v/>
      </c>
      <c r="B229" s="30" t="str">
        <f>IF($A229="","",SUMIFS(Entries!$D:$D,Entries!$B:$B,$A229,Entries!$C:$C,"Wastage",Entries!$A:$A,"&gt;="&amp;$B$3,Entries!$A:$A,"&lt;="&amp;$B$4))</f>
        <v/>
      </c>
      <c r="C229" s="31" t="str">
        <f>IF($A229="","",Items!C210&amp;"")</f>
        <v/>
      </c>
      <c r="D229" s="17" t="str">
        <f>IF($A229="","",SUMIFS(Entries!$H:$H,Entries!$B:$B,$A229,Entries!$C:$C,"Wastage",Entries!$A:$A,"&gt;="&amp;$B$3,Entries!$A:$A,"&lt;="&amp;$B$4))</f>
        <v/>
      </c>
    </row>
    <row r="230" spans="1:4" x14ac:dyDescent="0.3">
      <c r="A230" s="20" t="str">
        <f>IF(Items!A211="","",Items!A211)</f>
        <v/>
      </c>
      <c r="B230" s="30" t="str">
        <f>IF($A230="","",SUMIFS(Entries!$D:$D,Entries!$B:$B,$A230,Entries!$C:$C,"Wastage",Entries!$A:$A,"&gt;="&amp;$B$3,Entries!$A:$A,"&lt;="&amp;$B$4))</f>
        <v/>
      </c>
      <c r="C230" s="31" t="str">
        <f>IF($A230="","",Items!C211&amp;"")</f>
        <v/>
      </c>
      <c r="D230" s="17" t="str">
        <f>IF($A230="","",SUMIFS(Entries!$H:$H,Entries!$B:$B,$A230,Entries!$C:$C,"Wastage",Entries!$A:$A,"&gt;="&amp;$B$3,Entries!$A:$A,"&lt;="&amp;$B$4))</f>
        <v/>
      </c>
    </row>
    <row r="231" spans="1:4" x14ac:dyDescent="0.3">
      <c r="A231" s="20" t="str">
        <f>IF(Items!A212="","",Items!A212)</f>
        <v/>
      </c>
      <c r="B231" s="30" t="str">
        <f>IF($A231="","",SUMIFS(Entries!$D:$D,Entries!$B:$B,$A231,Entries!$C:$C,"Wastage",Entries!$A:$A,"&gt;="&amp;$B$3,Entries!$A:$A,"&lt;="&amp;$B$4))</f>
        <v/>
      </c>
      <c r="C231" s="31" t="str">
        <f>IF($A231="","",Items!C212&amp;"")</f>
        <v/>
      </c>
      <c r="D231" s="17" t="str">
        <f>IF($A231="","",SUMIFS(Entries!$H:$H,Entries!$B:$B,$A231,Entries!$C:$C,"Wastage",Entries!$A:$A,"&gt;="&amp;$B$3,Entries!$A:$A,"&lt;="&amp;$B$4))</f>
        <v/>
      </c>
    </row>
    <row r="232" spans="1:4" x14ac:dyDescent="0.3">
      <c r="A232" s="20" t="str">
        <f>IF(Items!A213="","",Items!A213)</f>
        <v/>
      </c>
      <c r="B232" s="30" t="str">
        <f>IF($A232="","",SUMIFS(Entries!$D:$D,Entries!$B:$B,$A232,Entries!$C:$C,"Wastage",Entries!$A:$A,"&gt;="&amp;$B$3,Entries!$A:$A,"&lt;="&amp;$B$4))</f>
        <v/>
      </c>
      <c r="C232" s="31" t="str">
        <f>IF($A232="","",Items!C213&amp;"")</f>
        <v/>
      </c>
      <c r="D232" s="17" t="str">
        <f>IF($A232="","",SUMIFS(Entries!$H:$H,Entries!$B:$B,$A232,Entries!$C:$C,"Wastage",Entries!$A:$A,"&gt;="&amp;$B$3,Entries!$A:$A,"&lt;="&amp;$B$4))</f>
        <v/>
      </c>
    </row>
    <row r="233" spans="1:4" x14ac:dyDescent="0.3">
      <c r="A233" s="20" t="str">
        <f>IF(Items!A214="","",Items!A214)</f>
        <v/>
      </c>
      <c r="B233" s="30" t="str">
        <f>IF($A233="","",SUMIFS(Entries!$D:$D,Entries!$B:$B,$A233,Entries!$C:$C,"Wastage",Entries!$A:$A,"&gt;="&amp;$B$3,Entries!$A:$A,"&lt;="&amp;$B$4))</f>
        <v/>
      </c>
      <c r="C233" s="31" t="str">
        <f>IF($A233="","",Items!C214&amp;"")</f>
        <v/>
      </c>
      <c r="D233" s="17" t="str">
        <f>IF($A233="","",SUMIFS(Entries!$H:$H,Entries!$B:$B,$A233,Entries!$C:$C,"Wastage",Entries!$A:$A,"&gt;="&amp;$B$3,Entries!$A:$A,"&lt;="&amp;$B$4))</f>
        <v/>
      </c>
    </row>
    <row r="234" spans="1:4" x14ac:dyDescent="0.3">
      <c r="A234" s="20" t="str">
        <f>IF(Items!A215="","",Items!A215)</f>
        <v/>
      </c>
      <c r="B234" s="30" t="str">
        <f>IF($A234="","",SUMIFS(Entries!$D:$D,Entries!$B:$B,$A234,Entries!$C:$C,"Wastage",Entries!$A:$A,"&gt;="&amp;$B$3,Entries!$A:$A,"&lt;="&amp;$B$4))</f>
        <v/>
      </c>
      <c r="C234" s="31" t="str">
        <f>IF($A234="","",Items!C215&amp;"")</f>
        <v/>
      </c>
      <c r="D234" s="17" t="str">
        <f>IF($A234="","",SUMIFS(Entries!$H:$H,Entries!$B:$B,$A234,Entries!$C:$C,"Wastage",Entries!$A:$A,"&gt;="&amp;$B$3,Entries!$A:$A,"&lt;="&amp;$B$4))</f>
        <v/>
      </c>
    </row>
    <row r="235" spans="1:4" x14ac:dyDescent="0.3">
      <c r="A235" s="20" t="str">
        <f>IF(Items!A216="","",Items!A216)</f>
        <v/>
      </c>
      <c r="B235" s="30" t="str">
        <f>IF($A235="","",SUMIFS(Entries!$D:$D,Entries!$B:$B,$A235,Entries!$C:$C,"Wastage",Entries!$A:$A,"&gt;="&amp;$B$3,Entries!$A:$A,"&lt;="&amp;$B$4))</f>
        <v/>
      </c>
      <c r="C235" s="31" t="str">
        <f>IF($A235="","",Items!C216&amp;"")</f>
        <v/>
      </c>
      <c r="D235" s="17" t="str">
        <f>IF($A235="","",SUMIFS(Entries!$H:$H,Entries!$B:$B,$A235,Entries!$C:$C,"Wastage",Entries!$A:$A,"&gt;="&amp;$B$3,Entries!$A:$A,"&lt;="&amp;$B$4))</f>
        <v/>
      </c>
    </row>
    <row r="236" spans="1:4" x14ac:dyDescent="0.3">
      <c r="A236" s="20" t="str">
        <f>IF(Items!A217="","",Items!A217)</f>
        <v/>
      </c>
      <c r="B236" s="30" t="str">
        <f>IF($A236="","",SUMIFS(Entries!$D:$D,Entries!$B:$B,$A236,Entries!$C:$C,"Wastage",Entries!$A:$A,"&gt;="&amp;$B$3,Entries!$A:$A,"&lt;="&amp;$B$4))</f>
        <v/>
      </c>
      <c r="C236" s="31" t="str">
        <f>IF($A236="","",Items!C217&amp;"")</f>
        <v/>
      </c>
      <c r="D236" s="17" t="str">
        <f>IF($A236="","",SUMIFS(Entries!$H:$H,Entries!$B:$B,$A236,Entries!$C:$C,"Wastage",Entries!$A:$A,"&gt;="&amp;$B$3,Entries!$A:$A,"&lt;="&amp;$B$4))</f>
        <v/>
      </c>
    </row>
    <row r="237" spans="1:4" x14ac:dyDescent="0.3">
      <c r="A237" s="20" t="str">
        <f>IF(Items!A218="","",Items!A218)</f>
        <v/>
      </c>
      <c r="B237" s="30" t="str">
        <f>IF($A237="","",SUMIFS(Entries!$D:$D,Entries!$B:$B,$A237,Entries!$C:$C,"Wastage",Entries!$A:$A,"&gt;="&amp;$B$3,Entries!$A:$A,"&lt;="&amp;$B$4))</f>
        <v/>
      </c>
      <c r="C237" s="31" t="str">
        <f>IF($A237="","",Items!C218&amp;"")</f>
        <v/>
      </c>
      <c r="D237" s="17" t="str">
        <f>IF($A237="","",SUMIFS(Entries!$H:$H,Entries!$B:$B,$A237,Entries!$C:$C,"Wastage",Entries!$A:$A,"&gt;="&amp;$B$3,Entries!$A:$A,"&lt;="&amp;$B$4))</f>
        <v/>
      </c>
    </row>
    <row r="238" spans="1:4" x14ac:dyDescent="0.3">
      <c r="A238" s="20" t="str">
        <f>IF(Items!A219="","",Items!A219)</f>
        <v/>
      </c>
      <c r="B238" s="30" t="str">
        <f>IF($A238="","",SUMIFS(Entries!$D:$D,Entries!$B:$B,$A238,Entries!$C:$C,"Wastage",Entries!$A:$A,"&gt;="&amp;$B$3,Entries!$A:$A,"&lt;="&amp;$B$4))</f>
        <v/>
      </c>
      <c r="C238" s="31" t="str">
        <f>IF($A238="","",Items!C219&amp;"")</f>
        <v/>
      </c>
      <c r="D238" s="17" t="str">
        <f>IF($A238="","",SUMIFS(Entries!$H:$H,Entries!$B:$B,$A238,Entries!$C:$C,"Wastage",Entries!$A:$A,"&gt;="&amp;$B$3,Entries!$A:$A,"&lt;="&amp;$B$4))</f>
        <v/>
      </c>
    </row>
    <row r="239" spans="1:4" x14ac:dyDescent="0.3">
      <c r="A239" s="20" t="str">
        <f>IF(Items!A220="","",Items!A220)</f>
        <v/>
      </c>
      <c r="B239" s="30" t="str">
        <f>IF($A239="","",SUMIFS(Entries!$D:$D,Entries!$B:$B,$A239,Entries!$C:$C,"Wastage",Entries!$A:$A,"&gt;="&amp;$B$3,Entries!$A:$A,"&lt;="&amp;$B$4))</f>
        <v/>
      </c>
      <c r="C239" s="31" t="str">
        <f>IF($A239="","",Items!C220&amp;"")</f>
        <v/>
      </c>
      <c r="D239" s="17" t="str">
        <f>IF($A239="","",SUMIFS(Entries!$H:$H,Entries!$B:$B,$A239,Entries!$C:$C,"Wastage",Entries!$A:$A,"&gt;="&amp;$B$3,Entries!$A:$A,"&lt;="&amp;$B$4))</f>
        <v/>
      </c>
    </row>
    <row r="240" spans="1:4" x14ac:dyDescent="0.3">
      <c r="A240" s="20" t="str">
        <f>IF(Items!A221="","",Items!A221)</f>
        <v/>
      </c>
      <c r="B240" s="30" t="str">
        <f>IF($A240="","",SUMIFS(Entries!$D:$D,Entries!$B:$B,$A240,Entries!$C:$C,"Wastage",Entries!$A:$A,"&gt;="&amp;$B$3,Entries!$A:$A,"&lt;="&amp;$B$4))</f>
        <v/>
      </c>
      <c r="C240" s="31" t="str">
        <f>IF($A240="","",Items!C221&amp;"")</f>
        <v/>
      </c>
      <c r="D240" s="17" t="str">
        <f>IF($A240="","",SUMIFS(Entries!$H:$H,Entries!$B:$B,$A240,Entries!$C:$C,"Wastage",Entries!$A:$A,"&gt;="&amp;$B$3,Entries!$A:$A,"&lt;="&amp;$B$4))</f>
        <v/>
      </c>
    </row>
    <row r="241" spans="1:4" x14ac:dyDescent="0.3">
      <c r="A241" s="20" t="str">
        <f>IF(Items!A222="","",Items!A222)</f>
        <v/>
      </c>
      <c r="B241" s="30" t="str">
        <f>IF($A241="","",SUMIFS(Entries!$D:$D,Entries!$B:$B,$A241,Entries!$C:$C,"Wastage",Entries!$A:$A,"&gt;="&amp;$B$3,Entries!$A:$A,"&lt;="&amp;$B$4))</f>
        <v/>
      </c>
      <c r="C241" s="31" t="str">
        <f>IF($A241="","",Items!C222&amp;"")</f>
        <v/>
      </c>
      <c r="D241" s="17" t="str">
        <f>IF($A241="","",SUMIFS(Entries!$H:$H,Entries!$B:$B,$A241,Entries!$C:$C,"Wastage",Entries!$A:$A,"&gt;="&amp;$B$3,Entries!$A:$A,"&lt;="&amp;$B$4))</f>
        <v/>
      </c>
    </row>
    <row r="242" spans="1:4" x14ac:dyDescent="0.3">
      <c r="A242" s="20" t="str">
        <f>IF(Items!A223="","",Items!A223)</f>
        <v/>
      </c>
      <c r="B242" s="30" t="str">
        <f>IF($A242="","",SUMIFS(Entries!$D:$D,Entries!$B:$B,$A242,Entries!$C:$C,"Wastage",Entries!$A:$A,"&gt;="&amp;$B$3,Entries!$A:$A,"&lt;="&amp;$B$4))</f>
        <v/>
      </c>
      <c r="C242" s="31" t="str">
        <f>IF($A242="","",Items!C223&amp;"")</f>
        <v/>
      </c>
      <c r="D242" s="17" t="str">
        <f>IF($A242="","",SUMIFS(Entries!$H:$H,Entries!$B:$B,$A242,Entries!$C:$C,"Wastage",Entries!$A:$A,"&gt;="&amp;$B$3,Entries!$A:$A,"&lt;="&amp;$B$4))</f>
        <v/>
      </c>
    </row>
    <row r="243" spans="1:4" x14ac:dyDescent="0.3">
      <c r="A243" s="20" t="str">
        <f>IF(Items!A224="","",Items!A224)</f>
        <v/>
      </c>
      <c r="B243" s="30" t="str">
        <f>IF($A243="","",SUMIFS(Entries!$D:$D,Entries!$B:$B,$A243,Entries!$C:$C,"Wastage",Entries!$A:$A,"&gt;="&amp;$B$3,Entries!$A:$A,"&lt;="&amp;$B$4))</f>
        <v/>
      </c>
      <c r="C243" s="31" t="str">
        <f>IF($A243="","",Items!C224&amp;"")</f>
        <v/>
      </c>
      <c r="D243" s="17" t="str">
        <f>IF($A243="","",SUMIFS(Entries!$H:$H,Entries!$B:$B,$A243,Entries!$C:$C,"Wastage",Entries!$A:$A,"&gt;="&amp;$B$3,Entries!$A:$A,"&lt;="&amp;$B$4))</f>
        <v/>
      </c>
    </row>
    <row r="244" spans="1:4" x14ac:dyDescent="0.3">
      <c r="A244" s="20" t="str">
        <f>IF(Items!A225="","",Items!A225)</f>
        <v/>
      </c>
      <c r="B244" s="30" t="str">
        <f>IF($A244="","",SUMIFS(Entries!$D:$D,Entries!$B:$B,$A244,Entries!$C:$C,"Wastage",Entries!$A:$A,"&gt;="&amp;$B$3,Entries!$A:$A,"&lt;="&amp;$B$4))</f>
        <v/>
      </c>
      <c r="C244" s="31" t="str">
        <f>IF($A244="","",Items!C225&amp;"")</f>
        <v/>
      </c>
      <c r="D244" s="17" t="str">
        <f>IF($A244="","",SUMIFS(Entries!$H:$H,Entries!$B:$B,$A244,Entries!$C:$C,"Wastage",Entries!$A:$A,"&gt;="&amp;$B$3,Entries!$A:$A,"&lt;="&amp;$B$4))</f>
        <v/>
      </c>
    </row>
    <row r="245" spans="1:4" x14ac:dyDescent="0.3">
      <c r="A245" s="20" t="str">
        <f>IF(Items!A226="","",Items!A226)</f>
        <v/>
      </c>
      <c r="B245" s="30" t="str">
        <f>IF($A245="","",SUMIFS(Entries!$D:$D,Entries!$B:$B,$A245,Entries!$C:$C,"Wastage",Entries!$A:$A,"&gt;="&amp;$B$3,Entries!$A:$A,"&lt;="&amp;$B$4))</f>
        <v/>
      </c>
      <c r="C245" s="31" t="str">
        <f>IF($A245="","",Items!C226&amp;"")</f>
        <v/>
      </c>
      <c r="D245" s="17" t="str">
        <f>IF($A245="","",SUMIFS(Entries!$H:$H,Entries!$B:$B,$A245,Entries!$C:$C,"Wastage",Entries!$A:$A,"&gt;="&amp;$B$3,Entries!$A:$A,"&lt;="&amp;$B$4))</f>
        <v/>
      </c>
    </row>
    <row r="246" spans="1:4" x14ac:dyDescent="0.3">
      <c r="A246" s="20" t="str">
        <f>IF(Items!A227="","",Items!A227)</f>
        <v/>
      </c>
      <c r="B246" s="30" t="str">
        <f>IF($A246="","",SUMIFS(Entries!$D:$D,Entries!$B:$B,$A246,Entries!$C:$C,"Wastage",Entries!$A:$A,"&gt;="&amp;$B$3,Entries!$A:$A,"&lt;="&amp;$B$4))</f>
        <v/>
      </c>
      <c r="C246" s="31" t="str">
        <f>IF($A246="","",Items!C227&amp;"")</f>
        <v/>
      </c>
      <c r="D246" s="17" t="str">
        <f>IF($A246="","",SUMIFS(Entries!$H:$H,Entries!$B:$B,$A246,Entries!$C:$C,"Wastage",Entries!$A:$A,"&gt;="&amp;$B$3,Entries!$A:$A,"&lt;="&amp;$B$4))</f>
        <v/>
      </c>
    </row>
    <row r="247" spans="1:4" x14ac:dyDescent="0.3">
      <c r="A247" s="20" t="str">
        <f>IF(Items!A228="","",Items!A228)</f>
        <v/>
      </c>
      <c r="B247" s="30" t="str">
        <f>IF($A247="","",SUMIFS(Entries!$D:$D,Entries!$B:$B,$A247,Entries!$C:$C,"Wastage",Entries!$A:$A,"&gt;="&amp;$B$3,Entries!$A:$A,"&lt;="&amp;$B$4))</f>
        <v/>
      </c>
      <c r="C247" s="31" t="str">
        <f>IF($A247="","",Items!C228&amp;"")</f>
        <v/>
      </c>
      <c r="D247" s="17" t="str">
        <f>IF($A247="","",SUMIFS(Entries!$H:$H,Entries!$B:$B,$A247,Entries!$C:$C,"Wastage",Entries!$A:$A,"&gt;="&amp;$B$3,Entries!$A:$A,"&lt;="&amp;$B$4))</f>
        <v/>
      </c>
    </row>
    <row r="248" spans="1:4" x14ac:dyDescent="0.3">
      <c r="A248" s="20" t="str">
        <f>IF(Items!A229="","",Items!A229)</f>
        <v/>
      </c>
      <c r="B248" s="30" t="str">
        <f>IF($A248="","",SUMIFS(Entries!$D:$D,Entries!$B:$B,$A248,Entries!$C:$C,"Wastage",Entries!$A:$A,"&gt;="&amp;$B$3,Entries!$A:$A,"&lt;="&amp;$B$4))</f>
        <v/>
      </c>
      <c r="C248" s="31" t="str">
        <f>IF($A248="","",Items!C229&amp;"")</f>
        <v/>
      </c>
      <c r="D248" s="17" t="str">
        <f>IF($A248="","",SUMIFS(Entries!$H:$H,Entries!$B:$B,$A248,Entries!$C:$C,"Wastage",Entries!$A:$A,"&gt;="&amp;$B$3,Entries!$A:$A,"&lt;="&amp;$B$4))</f>
        <v/>
      </c>
    </row>
    <row r="249" spans="1:4" x14ac:dyDescent="0.3">
      <c r="A249" s="20" t="str">
        <f>IF(Items!A230="","",Items!A230)</f>
        <v/>
      </c>
      <c r="B249" s="30" t="str">
        <f>IF($A249="","",SUMIFS(Entries!$D:$D,Entries!$B:$B,$A249,Entries!$C:$C,"Wastage",Entries!$A:$A,"&gt;="&amp;$B$3,Entries!$A:$A,"&lt;="&amp;$B$4))</f>
        <v/>
      </c>
      <c r="C249" s="31" t="str">
        <f>IF($A249="","",Items!C230&amp;"")</f>
        <v/>
      </c>
      <c r="D249" s="17" t="str">
        <f>IF($A249="","",SUMIFS(Entries!$H:$H,Entries!$B:$B,$A249,Entries!$C:$C,"Wastage",Entries!$A:$A,"&gt;="&amp;$B$3,Entries!$A:$A,"&lt;="&amp;$B$4))</f>
        <v/>
      </c>
    </row>
    <row r="250" spans="1:4" x14ac:dyDescent="0.3">
      <c r="A250" s="20" t="str">
        <f>IF(Items!A231="","",Items!A231)</f>
        <v/>
      </c>
      <c r="B250" s="30" t="str">
        <f>IF($A250="","",SUMIFS(Entries!$D:$D,Entries!$B:$B,$A250,Entries!$C:$C,"Wastage",Entries!$A:$A,"&gt;="&amp;$B$3,Entries!$A:$A,"&lt;="&amp;$B$4))</f>
        <v/>
      </c>
      <c r="C250" s="31" t="str">
        <f>IF($A250="","",Items!C231&amp;"")</f>
        <v/>
      </c>
      <c r="D250" s="17" t="str">
        <f>IF($A250="","",SUMIFS(Entries!$H:$H,Entries!$B:$B,$A250,Entries!$C:$C,"Wastage",Entries!$A:$A,"&gt;="&amp;$B$3,Entries!$A:$A,"&lt;="&amp;$B$4))</f>
        <v/>
      </c>
    </row>
    <row r="251" spans="1:4" x14ac:dyDescent="0.3">
      <c r="A251" s="20" t="str">
        <f>IF(Items!A232="","",Items!A232)</f>
        <v/>
      </c>
      <c r="B251" s="30" t="str">
        <f>IF($A251="","",SUMIFS(Entries!$D:$D,Entries!$B:$B,$A251,Entries!$C:$C,"Wastage",Entries!$A:$A,"&gt;="&amp;$B$3,Entries!$A:$A,"&lt;="&amp;$B$4))</f>
        <v/>
      </c>
      <c r="C251" s="31" t="str">
        <f>IF($A251="","",Items!C232&amp;"")</f>
        <v/>
      </c>
      <c r="D251" s="17" t="str">
        <f>IF($A251="","",SUMIFS(Entries!$H:$H,Entries!$B:$B,$A251,Entries!$C:$C,"Wastage",Entries!$A:$A,"&gt;="&amp;$B$3,Entries!$A:$A,"&lt;="&amp;$B$4))</f>
        <v/>
      </c>
    </row>
    <row r="252" spans="1:4" x14ac:dyDescent="0.3">
      <c r="A252" s="20" t="str">
        <f>IF(Items!A233="","",Items!A233)</f>
        <v/>
      </c>
      <c r="B252" s="30" t="str">
        <f>IF($A252="","",SUMIFS(Entries!$D:$D,Entries!$B:$B,$A252,Entries!$C:$C,"Wastage",Entries!$A:$A,"&gt;="&amp;$B$3,Entries!$A:$A,"&lt;="&amp;$B$4))</f>
        <v/>
      </c>
      <c r="C252" s="31" t="str">
        <f>IF($A252="","",Items!C233&amp;"")</f>
        <v/>
      </c>
      <c r="D252" s="17" t="str">
        <f>IF($A252="","",SUMIFS(Entries!$H:$H,Entries!$B:$B,$A252,Entries!$C:$C,"Wastage",Entries!$A:$A,"&gt;="&amp;$B$3,Entries!$A:$A,"&lt;="&amp;$B$4))</f>
        <v/>
      </c>
    </row>
    <row r="253" spans="1:4" x14ac:dyDescent="0.3">
      <c r="A253" s="20" t="str">
        <f>IF(Items!A234="","",Items!A234)</f>
        <v/>
      </c>
      <c r="B253" s="30" t="str">
        <f>IF($A253="","",SUMIFS(Entries!$D:$D,Entries!$B:$B,$A253,Entries!$C:$C,"Wastage",Entries!$A:$A,"&gt;="&amp;$B$3,Entries!$A:$A,"&lt;="&amp;$B$4))</f>
        <v/>
      </c>
      <c r="C253" s="31" t="str">
        <f>IF($A253="","",Items!C234&amp;"")</f>
        <v/>
      </c>
      <c r="D253" s="17" t="str">
        <f>IF($A253="","",SUMIFS(Entries!$H:$H,Entries!$B:$B,$A253,Entries!$C:$C,"Wastage",Entries!$A:$A,"&gt;="&amp;$B$3,Entries!$A:$A,"&lt;="&amp;$B$4))</f>
        <v/>
      </c>
    </row>
    <row r="254" spans="1:4" x14ac:dyDescent="0.3">
      <c r="A254" s="20" t="str">
        <f>IF(Items!A235="","",Items!A235)</f>
        <v/>
      </c>
      <c r="B254" s="30" t="str">
        <f>IF($A254="","",SUMIFS(Entries!$D:$D,Entries!$B:$B,$A254,Entries!$C:$C,"Wastage",Entries!$A:$A,"&gt;="&amp;$B$3,Entries!$A:$A,"&lt;="&amp;$B$4))</f>
        <v/>
      </c>
      <c r="C254" s="31" t="str">
        <f>IF($A254="","",Items!C235&amp;"")</f>
        <v/>
      </c>
      <c r="D254" s="17" t="str">
        <f>IF($A254="","",SUMIFS(Entries!$H:$H,Entries!$B:$B,$A254,Entries!$C:$C,"Wastage",Entries!$A:$A,"&gt;="&amp;$B$3,Entries!$A:$A,"&lt;="&amp;$B$4))</f>
        <v/>
      </c>
    </row>
    <row r="255" spans="1:4" x14ac:dyDescent="0.3">
      <c r="A255" s="20" t="str">
        <f>IF(Items!A236="","",Items!A236)</f>
        <v/>
      </c>
      <c r="B255" s="30" t="str">
        <f>IF($A255="","",SUMIFS(Entries!$D:$D,Entries!$B:$B,$A255,Entries!$C:$C,"Wastage",Entries!$A:$A,"&gt;="&amp;$B$3,Entries!$A:$A,"&lt;="&amp;$B$4))</f>
        <v/>
      </c>
      <c r="C255" s="31" t="str">
        <f>IF($A255="","",Items!C236&amp;"")</f>
        <v/>
      </c>
      <c r="D255" s="17" t="str">
        <f>IF($A255="","",SUMIFS(Entries!$H:$H,Entries!$B:$B,$A255,Entries!$C:$C,"Wastage",Entries!$A:$A,"&gt;="&amp;$B$3,Entries!$A:$A,"&lt;="&amp;$B$4))</f>
        <v/>
      </c>
    </row>
    <row r="256" spans="1:4" x14ac:dyDescent="0.3">
      <c r="A256" s="20" t="str">
        <f>IF(Items!A237="","",Items!A237)</f>
        <v/>
      </c>
      <c r="B256" s="30" t="str">
        <f>IF($A256="","",SUMIFS(Entries!$D:$D,Entries!$B:$B,$A256,Entries!$C:$C,"Wastage",Entries!$A:$A,"&gt;="&amp;$B$3,Entries!$A:$A,"&lt;="&amp;$B$4))</f>
        <v/>
      </c>
      <c r="C256" s="31" t="str">
        <f>IF($A256="","",Items!C237&amp;"")</f>
        <v/>
      </c>
      <c r="D256" s="17" t="str">
        <f>IF($A256="","",SUMIFS(Entries!$H:$H,Entries!$B:$B,$A256,Entries!$C:$C,"Wastage",Entries!$A:$A,"&gt;="&amp;$B$3,Entries!$A:$A,"&lt;="&amp;$B$4))</f>
        <v/>
      </c>
    </row>
    <row r="257" spans="1:4" x14ac:dyDescent="0.3">
      <c r="A257" s="20" t="str">
        <f>IF(Items!A238="","",Items!A238)</f>
        <v/>
      </c>
      <c r="B257" s="30" t="str">
        <f>IF($A257="","",SUMIFS(Entries!$D:$D,Entries!$B:$B,$A257,Entries!$C:$C,"Wastage",Entries!$A:$A,"&gt;="&amp;$B$3,Entries!$A:$A,"&lt;="&amp;$B$4))</f>
        <v/>
      </c>
      <c r="C257" s="31" t="str">
        <f>IF($A257="","",Items!C238&amp;"")</f>
        <v/>
      </c>
      <c r="D257" s="17" t="str">
        <f>IF($A257="","",SUMIFS(Entries!$H:$H,Entries!$B:$B,$A257,Entries!$C:$C,"Wastage",Entries!$A:$A,"&gt;="&amp;$B$3,Entries!$A:$A,"&lt;="&amp;$B$4))</f>
        <v/>
      </c>
    </row>
    <row r="258" spans="1:4" x14ac:dyDescent="0.3">
      <c r="A258" s="20" t="str">
        <f>IF(Items!A239="","",Items!A239)</f>
        <v/>
      </c>
      <c r="B258" s="30" t="str">
        <f>IF($A258="","",SUMIFS(Entries!$D:$D,Entries!$B:$B,$A258,Entries!$C:$C,"Wastage",Entries!$A:$A,"&gt;="&amp;$B$3,Entries!$A:$A,"&lt;="&amp;$B$4))</f>
        <v/>
      </c>
      <c r="C258" s="31" t="str">
        <f>IF($A258="","",Items!C239&amp;"")</f>
        <v/>
      </c>
      <c r="D258" s="17" t="str">
        <f>IF($A258="","",SUMIFS(Entries!$H:$H,Entries!$B:$B,$A258,Entries!$C:$C,"Wastage",Entries!$A:$A,"&gt;="&amp;$B$3,Entries!$A:$A,"&lt;="&amp;$B$4))</f>
        <v/>
      </c>
    </row>
    <row r="259" spans="1:4" x14ac:dyDescent="0.3">
      <c r="A259" s="20" t="str">
        <f>IF(Items!A240="","",Items!A240)</f>
        <v/>
      </c>
      <c r="B259" s="30" t="str">
        <f>IF($A259="","",SUMIFS(Entries!$D:$D,Entries!$B:$B,$A259,Entries!$C:$C,"Wastage",Entries!$A:$A,"&gt;="&amp;$B$3,Entries!$A:$A,"&lt;="&amp;$B$4))</f>
        <v/>
      </c>
      <c r="C259" s="31" t="str">
        <f>IF($A259="","",Items!C240&amp;"")</f>
        <v/>
      </c>
      <c r="D259" s="17" t="str">
        <f>IF($A259="","",SUMIFS(Entries!$H:$H,Entries!$B:$B,$A259,Entries!$C:$C,"Wastage",Entries!$A:$A,"&gt;="&amp;$B$3,Entries!$A:$A,"&lt;="&amp;$B$4))</f>
        <v/>
      </c>
    </row>
    <row r="260" spans="1:4" x14ac:dyDescent="0.3">
      <c r="A260" s="20" t="str">
        <f>IF(Items!A241="","",Items!A241)</f>
        <v/>
      </c>
      <c r="B260" s="30" t="str">
        <f>IF($A260="","",SUMIFS(Entries!$D:$D,Entries!$B:$B,$A260,Entries!$C:$C,"Wastage",Entries!$A:$A,"&gt;="&amp;$B$3,Entries!$A:$A,"&lt;="&amp;$B$4))</f>
        <v/>
      </c>
      <c r="C260" s="31" t="str">
        <f>IF($A260="","",Items!C241&amp;"")</f>
        <v/>
      </c>
      <c r="D260" s="17" t="str">
        <f>IF($A260="","",SUMIFS(Entries!$H:$H,Entries!$B:$B,$A260,Entries!$C:$C,"Wastage",Entries!$A:$A,"&gt;="&amp;$B$3,Entries!$A:$A,"&lt;="&amp;$B$4))</f>
        <v/>
      </c>
    </row>
    <row r="261" spans="1:4" x14ac:dyDescent="0.3">
      <c r="A261" s="20" t="str">
        <f>IF(Items!A242="","",Items!A242)</f>
        <v/>
      </c>
      <c r="B261" s="30" t="str">
        <f>IF($A261="","",SUMIFS(Entries!$D:$D,Entries!$B:$B,$A261,Entries!$C:$C,"Wastage",Entries!$A:$A,"&gt;="&amp;$B$3,Entries!$A:$A,"&lt;="&amp;$B$4))</f>
        <v/>
      </c>
      <c r="C261" s="31" t="str">
        <f>IF($A261="","",Items!C242&amp;"")</f>
        <v/>
      </c>
      <c r="D261" s="17" t="str">
        <f>IF($A261="","",SUMIFS(Entries!$H:$H,Entries!$B:$B,$A261,Entries!$C:$C,"Wastage",Entries!$A:$A,"&gt;="&amp;$B$3,Entries!$A:$A,"&lt;="&amp;$B$4))</f>
        <v/>
      </c>
    </row>
    <row r="262" spans="1:4" x14ac:dyDescent="0.3">
      <c r="A262" s="20" t="str">
        <f>IF(Items!A243="","",Items!A243)</f>
        <v/>
      </c>
      <c r="B262" s="30" t="str">
        <f>IF($A262="","",SUMIFS(Entries!$D:$D,Entries!$B:$B,$A262,Entries!$C:$C,"Wastage",Entries!$A:$A,"&gt;="&amp;$B$3,Entries!$A:$A,"&lt;="&amp;$B$4))</f>
        <v/>
      </c>
      <c r="C262" s="31" t="str">
        <f>IF($A262="","",Items!C243&amp;"")</f>
        <v/>
      </c>
      <c r="D262" s="17" t="str">
        <f>IF($A262="","",SUMIFS(Entries!$H:$H,Entries!$B:$B,$A262,Entries!$C:$C,"Wastage",Entries!$A:$A,"&gt;="&amp;$B$3,Entries!$A:$A,"&lt;="&amp;$B$4))</f>
        <v/>
      </c>
    </row>
    <row r="263" spans="1:4" x14ac:dyDescent="0.3">
      <c r="A263" s="20" t="str">
        <f>IF(Items!A244="","",Items!A244)</f>
        <v/>
      </c>
      <c r="B263" s="30" t="str">
        <f>IF($A263="","",SUMIFS(Entries!$D:$D,Entries!$B:$B,$A263,Entries!$C:$C,"Wastage",Entries!$A:$A,"&gt;="&amp;$B$3,Entries!$A:$A,"&lt;="&amp;$B$4))</f>
        <v/>
      </c>
      <c r="C263" s="31" t="str">
        <f>IF($A263="","",Items!C244&amp;"")</f>
        <v/>
      </c>
      <c r="D263" s="17" t="str">
        <f>IF($A263="","",SUMIFS(Entries!$H:$H,Entries!$B:$B,$A263,Entries!$C:$C,"Wastage",Entries!$A:$A,"&gt;="&amp;$B$3,Entries!$A:$A,"&lt;="&amp;$B$4))</f>
        <v/>
      </c>
    </row>
    <row r="264" spans="1:4" x14ac:dyDescent="0.3">
      <c r="A264" s="20" t="str">
        <f>IF(Items!A245="","",Items!A245)</f>
        <v/>
      </c>
      <c r="B264" s="30" t="str">
        <f>IF($A264="","",SUMIFS(Entries!$D:$D,Entries!$B:$B,$A264,Entries!$C:$C,"Wastage",Entries!$A:$A,"&gt;="&amp;$B$3,Entries!$A:$A,"&lt;="&amp;$B$4))</f>
        <v/>
      </c>
      <c r="C264" s="31" t="str">
        <f>IF($A264="","",Items!C245&amp;"")</f>
        <v/>
      </c>
      <c r="D264" s="17" t="str">
        <f>IF($A264="","",SUMIFS(Entries!$H:$H,Entries!$B:$B,$A264,Entries!$C:$C,"Wastage",Entries!$A:$A,"&gt;="&amp;$B$3,Entries!$A:$A,"&lt;="&amp;$B$4))</f>
        <v/>
      </c>
    </row>
    <row r="265" spans="1:4" x14ac:dyDescent="0.3">
      <c r="A265" s="20" t="str">
        <f>IF(Items!A246="","",Items!A246)</f>
        <v/>
      </c>
      <c r="B265" s="30" t="str">
        <f>IF($A265="","",SUMIFS(Entries!$D:$D,Entries!$B:$B,$A265,Entries!$C:$C,"Wastage",Entries!$A:$A,"&gt;="&amp;$B$3,Entries!$A:$A,"&lt;="&amp;$B$4))</f>
        <v/>
      </c>
      <c r="C265" s="31" t="str">
        <f>IF($A265="","",Items!C246&amp;"")</f>
        <v/>
      </c>
      <c r="D265" s="17" t="str">
        <f>IF($A265="","",SUMIFS(Entries!$H:$H,Entries!$B:$B,$A265,Entries!$C:$C,"Wastage",Entries!$A:$A,"&gt;="&amp;$B$3,Entries!$A:$A,"&lt;="&amp;$B$4))</f>
        <v/>
      </c>
    </row>
    <row r="266" spans="1:4" x14ac:dyDescent="0.3">
      <c r="A266" s="20" t="str">
        <f>IF(Items!A247="","",Items!A247)</f>
        <v/>
      </c>
      <c r="B266" s="30" t="str">
        <f>IF($A266="","",SUMIFS(Entries!$D:$D,Entries!$B:$B,$A266,Entries!$C:$C,"Wastage",Entries!$A:$A,"&gt;="&amp;$B$3,Entries!$A:$A,"&lt;="&amp;$B$4))</f>
        <v/>
      </c>
      <c r="C266" s="31" t="str">
        <f>IF($A266="","",Items!C247&amp;"")</f>
        <v/>
      </c>
      <c r="D266" s="17" t="str">
        <f>IF($A266="","",SUMIFS(Entries!$H:$H,Entries!$B:$B,$A266,Entries!$C:$C,"Wastage",Entries!$A:$A,"&gt;="&amp;$B$3,Entries!$A:$A,"&lt;="&amp;$B$4))</f>
        <v/>
      </c>
    </row>
    <row r="267" spans="1:4" x14ac:dyDescent="0.3">
      <c r="A267" s="20" t="str">
        <f>IF(Items!A248="","",Items!A248)</f>
        <v/>
      </c>
      <c r="B267" s="30" t="str">
        <f>IF($A267="","",SUMIFS(Entries!$D:$D,Entries!$B:$B,$A267,Entries!$C:$C,"Wastage",Entries!$A:$A,"&gt;="&amp;$B$3,Entries!$A:$A,"&lt;="&amp;$B$4))</f>
        <v/>
      </c>
      <c r="C267" s="31" t="str">
        <f>IF($A267="","",Items!C248&amp;"")</f>
        <v/>
      </c>
      <c r="D267" s="17" t="str">
        <f>IF($A267="","",SUMIFS(Entries!$H:$H,Entries!$B:$B,$A267,Entries!$C:$C,"Wastage",Entries!$A:$A,"&gt;="&amp;$B$3,Entries!$A:$A,"&lt;="&amp;$B$4))</f>
        <v/>
      </c>
    </row>
    <row r="268" spans="1:4" x14ac:dyDescent="0.3">
      <c r="A268" s="20" t="str">
        <f>IF(Items!A249="","",Items!A249)</f>
        <v/>
      </c>
      <c r="B268" s="30" t="str">
        <f>IF($A268="","",SUMIFS(Entries!$D:$D,Entries!$B:$B,$A268,Entries!$C:$C,"Wastage",Entries!$A:$A,"&gt;="&amp;$B$3,Entries!$A:$A,"&lt;="&amp;$B$4))</f>
        <v/>
      </c>
      <c r="C268" s="31" t="str">
        <f>IF($A268="","",Items!C249&amp;"")</f>
        <v/>
      </c>
      <c r="D268" s="17" t="str">
        <f>IF($A268="","",SUMIFS(Entries!$H:$H,Entries!$B:$B,$A268,Entries!$C:$C,"Wastage",Entries!$A:$A,"&gt;="&amp;$B$3,Entries!$A:$A,"&lt;="&amp;$B$4))</f>
        <v/>
      </c>
    </row>
    <row r="269" spans="1:4" x14ac:dyDescent="0.3">
      <c r="A269" s="20" t="str">
        <f>IF(Items!A250="","",Items!A250)</f>
        <v/>
      </c>
      <c r="B269" s="30" t="str">
        <f>IF($A269="","",SUMIFS(Entries!$D:$D,Entries!$B:$B,$A269,Entries!$C:$C,"Wastage",Entries!$A:$A,"&gt;="&amp;$B$3,Entries!$A:$A,"&lt;="&amp;$B$4))</f>
        <v/>
      </c>
      <c r="C269" s="31" t="str">
        <f>IF($A269="","",Items!C250&amp;"")</f>
        <v/>
      </c>
      <c r="D269" s="17" t="str">
        <f>IF($A269="","",SUMIFS(Entries!$H:$H,Entries!$B:$B,$A269,Entries!$C:$C,"Wastage",Entries!$A:$A,"&gt;="&amp;$B$3,Entries!$A:$A,"&lt;="&amp;$B$4))</f>
        <v/>
      </c>
    </row>
    <row r="270" spans="1:4" x14ac:dyDescent="0.3">
      <c r="A270" s="20" t="str">
        <f>IF(Items!A251="","",Items!A251)</f>
        <v/>
      </c>
      <c r="B270" s="30" t="str">
        <f>IF($A270="","",SUMIFS(Entries!$D:$D,Entries!$B:$B,$A270,Entries!$C:$C,"Wastage",Entries!$A:$A,"&gt;="&amp;$B$3,Entries!$A:$A,"&lt;="&amp;$B$4))</f>
        <v/>
      </c>
      <c r="C270" s="31" t="str">
        <f>IF($A270="","",Items!C251&amp;"")</f>
        <v/>
      </c>
      <c r="D270" s="17" t="str">
        <f>IF($A270="","",SUMIFS(Entries!$H:$H,Entries!$B:$B,$A270,Entries!$C:$C,"Wastage",Entries!$A:$A,"&gt;="&amp;$B$3,Entries!$A:$A,"&lt;="&amp;$B$4))</f>
        <v/>
      </c>
    </row>
    <row r="271" spans="1:4" x14ac:dyDescent="0.3">
      <c r="A271" s="20" t="str">
        <f>IF(Items!A252="","",Items!A252)</f>
        <v/>
      </c>
      <c r="B271" s="30" t="str">
        <f>IF($A271="","",SUMIFS(Entries!$D:$D,Entries!$B:$B,$A271,Entries!$C:$C,"Wastage",Entries!$A:$A,"&gt;="&amp;$B$3,Entries!$A:$A,"&lt;="&amp;$B$4))</f>
        <v/>
      </c>
      <c r="C271" s="31" t="str">
        <f>IF($A271="","",Items!C252&amp;"")</f>
        <v/>
      </c>
      <c r="D271" s="17" t="str">
        <f>IF($A271="","",SUMIFS(Entries!$H:$H,Entries!$B:$B,$A271,Entries!$C:$C,"Wastage",Entries!$A:$A,"&gt;="&amp;$B$3,Entries!$A:$A,"&lt;="&amp;$B$4))</f>
        <v/>
      </c>
    </row>
    <row r="272" spans="1:4" x14ac:dyDescent="0.3">
      <c r="A272" s="20" t="str">
        <f>IF(Items!A253="","",Items!A253)</f>
        <v/>
      </c>
      <c r="B272" s="30" t="str">
        <f>IF($A272="","",SUMIFS(Entries!$D:$D,Entries!$B:$B,$A272,Entries!$C:$C,"Wastage",Entries!$A:$A,"&gt;="&amp;$B$3,Entries!$A:$A,"&lt;="&amp;$B$4))</f>
        <v/>
      </c>
      <c r="C272" s="31" t="str">
        <f>IF($A272="","",Items!C253&amp;"")</f>
        <v/>
      </c>
      <c r="D272" s="17" t="str">
        <f>IF($A272="","",SUMIFS(Entries!$H:$H,Entries!$B:$B,$A272,Entries!$C:$C,"Wastage",Entries!$A:$A,"&gt;="&amp;$B$3,Entries!$A:$A,"&lt;="&amp;$B$4))</f>
        <v/>
      </c>
    </row>
    <row r="273" spans="1:4" x14ac:dyDescent="0.3">
      <c r="A273" s="20" t="str">
        <f>IF(Items!A254="","",Items!A254)</f>
        <v/>
      </c>
      <c r="B273" s="30" t="str">
        <f>IF($A273="","",SUMIFS(Entries!$D:$D,Entries!$B:$B,$A273,Entries!$C:$C,"Wastage",Entries!$A:$A,"&gt;="&amp;$B$3,Entries!$A:$A,"&lt;="&amp;$B$4))</f>
        <v/>
      </c>
      <c r="C273" s="31" t="str">
        <f>IF($A273="","",Items!C254&amp;"")</f>
        <v/>
      </c>
      <c r="D273" s="17" t="str">
        <f>IF($A273="","",SUMIFS(Entries!$H:$H,Entries!$B:$B,$A273,Entries!$C:$C,"Wastage",Entries!$A:$A,"&gt;="&amp;$B$3,Entries!$A:$A,"&lt;="&amp;$B$4))</f>
        <v/>
      </c>
    </row>
    <row r="274" spans="1:4" x14ac:dyDescent="0.3">
      <c r="A274" s="20" t="str">
        <f>IF(Items!A255="","",Items!A255)</f>
        <v/>
      </c>
      <c r="B274" s="30" t="str">
        <f>IF($A274="","",SUMIFS(Entries!$D:$D,Entries!$B:$B,$A274,Entries!$C:$C,"Wastage",Entries!$A:$A,"&gt;="&amp;$B$3,Entries!$A:$A,"&lt;="&amp;$B$4))</f>
        <v/>
      </c>
      <c r="C274" s="31" t="str">
        <f>IF($A274="","",Items!C255&amp;"")</f>
        <v/>
      </c>
      <c r="D274" s="17" t="str">
        <f>IF($A274="","",SUMIFS(Entries!$H:$H,Entries!$B:$B,$A274,Entries!$C:$C,"Wastage",Entries!$A:$A,"&gt;="&amp;$B$3,Entries!$A:$A,"&lt;="&amp;$B$4))</f>
        <v/>
      </c>
    </row>
    <row r="275" spans="1:4" x14ac:dyDescent="0.3">
      <c r="A275" s="20" t="str">
        <f>IF(Items!A256="","",Items!A256)</f>
        <v/>
      </c>
      <c r="B275" s="30" t="str">
        <f>IF($A275="","",SUMIFS(Entries!$D:$D,Entries!$B:$B,$A275,Entries!$C:$C,"Wastage",Entries!$A:$A,"&gt;="&amp;$B$3,Entries!$A:$A,"&lt;="&amp;$B$4))</f>
        <v/>
      </c>
      <c r="C275" s="31" t="str">
        <f>IF($A275="","",Items!C256&amp;"")</f>
        <v/>
      </c>
      <c r="D275" s="17" t="str">
        <f>IF($A275="","",SUMIFS(Entries!$H:$H,Entries!$B:$B,$A275,Entries!$C:$C,"Wastage",Entries!$A:$A,"&gt;="&amp;$B$3,Entries!$A:$A,"&lt;="&amp;$B$4))</f>
        <v/>
      </c>
    </row>
    <row r="276" spans="1:4" x14ac:dyDescent="0.3">
      <c r="A276" s="20" t="str">
        <f>IF(Items!A257="","",Items!A257)</f>
        <v/>
      </c>
      <c r="B276" s="30" t="str">
        <f>IF($A276="","",SUMIFS(Entries!$D:$D,Entries!$B:$B,$A276,Entries!$C:$C,"Wastage",Entries!$A:$A,"&gt;="&amp;$B$3,Entries!$A:$A,"&lt;="&amp;$B$4))</f>
        <v/>
      </c>
      <c r="C276" s="31" t="str">
        <f>IF($A276="","",Items!C257&amp;"")</f>
        <v/>
      </c>
      <c r="D276" s="17" t="str">
        <f>IF($A276="","",SUMIFS(Entries!$H:$H,Entries!$B:$B,$A276,Entries!$C:$C,"Wastage",Entries!$A:$A,"&gt;="&amp;$B$3,Entries!$A:$A,"&lt;="&amp;$B$4))</f>
        <v/>
      </c>
    </row>
    <row r="277" spans="1:4" x14ac:dyDescent="0.3">
      <c r="A277" s="20" t="str">
        <f>IF(Items!A258="","",Items!A258)</f>
        <v/>
      </c>
      <c r="B277" s="30" t="str">
        <f>IF($A277="","",SUMIFS(Entries!$D:$D,Entries!$B:$B,$A277,Entries!$C:$C,"Wastage",Entries!$A:$A,"&gt;="&amp;$B$3,Entries!$A:$A,"&lt;="&amp;$B$4))</f>
        <v/>
      </c>
      <c r="C277" s="31" t="str">
        <f>IF($A277="","",Items!C258&amp;"")</f>
        <v/>
      </c>
      <c r="D277" s="17" t="str">
        <f>IF($A277="","",SUMIFS(Entries!$H:$H,Entries!$B:$B,$A277,Entries!$C:$C,"Wastage",Entries!$A:$A,"&gt;="&amp;$B$3,Entries!$A:$A,"&lt;="&amp;$B$4))</f>
        <v/>
      </c>
    </row>
    <row r="278" spans="1:4" x14ac:dyDescent="0.3">
      <c r="A278" s="20" t="str">
        <f>IF(Items!A259="","",Items!A259)</f>
        <v/>
      </c>
      <c r="B278" s="30" t="str">
        <f>IF($A278="","",SUMIFS(Entries!$D:$D,Entries!$B:$B,$A278,Entries!$C:$C,"Wastage",Entries!$A:$A,"&gt;="&amp;$B$3,Entries!$A:$A,"&lt;="&amp;$B$4))</f>
        <v/>
      </c>
      <c r="C278" s="31" t="str">
        <f>IF($A278="","",Items!C259&amp;"")</f>
        <v/>
      </c>
      <c r="D278" s="17" t="str">
        <f>IF($A278="","",SUMIFS(Entries!$H:$H,Entries!$B:$B,$A278,Entries!$C:$C,"Wastage",Entries!$A:$A,"&gt;="&amp;$B$3,Entries!$A:$A,"&lt;="&amp;$B$4))</f>
        <v/>
      </c>
    </row>
    <row r="279" spans="1:4" x14ac:dyDescent="0.3">
      <c r="A279" s="20" t="str">
        <f>IF(Items!A260="","",Items!A260)</f>
        <v/>
      </c>
      <c r="B279" s="30" t="str">
        <f>IF($A279="","",SUMIFS(Entries!$D:$D,Entries!$B:$B,$A279,Entries!$C:$C,"Wastage",Entries!$A:$A,"&gt;="&amp;$B$3,Entries!$A:$A,"&lt;="&amp;$B$4))</f>
        <v/>
      </c>
      <c r="C279" s="31" t="str">
        <f>IF($A279="","",Items!C260&amp;"")</f>
        <v/>
      </c>
      <c r="D279" s="17" t="str">
        <f>IF($A279="","",SUMIFS(Entries!$H:$H,Entries!$B:$B,$A279,Entries!$C:$C,"Wastage",Entries!$A:$A,"&gt;="&amp;$B$3,Entries!$A:$A,"&lt;="&amp;$B$4))</f>
        <v/>
      </c>
    </row>
    <row r="280" spans="1:4" x14ac:dyDescent="0.3">
      <c r="A280" s="20" t="str">
        <f>IF(Items!A261="","",Items!A261)</f>
        <v/>
      </c>
      <c r="B280" s="30" t="str">
        <f>IF($A280="","",SUMIFS(Entries!$D:$D,Entries!$B:$B,$A280,Entries!$C:$C,"Wastage",Entries!$A:$A,"&gt;="&amp;$B$3,Entries!$A:$A,"&lt;="&amp;$B$4))</f>
        <v/>
      </c>
      <c r="C280" s="31" t="str">
        <f>IF($A280="","",Items!C261&amp;"")</f>
        <v/>
      </c>
      <c r="D280" s="17" t="str">
        <f>IF($A280="","",SUMIFS(Entries!$H:$H,Entries!$B:$B,$A280,Entries!$C:$C,"Wastage",Entries!$A:$A,"&gt;="&amp;$B$3,Entries!$A:$A,"&lt;="&amp;$B$4))</f>
        <v/>
      </c>
    </row>
    <row r="281" spans="1:4" x14ac:dyDescent="0.3">
      <c r="A281" s="20" t="str">
        <f>IF(Items!A262="","",Items!A262)</f>
        <v/>
      </c>
      <c r="B281" s="30" t="str">
        <f>IF($A281="","",SUMIFS(Entries!$D:$D,Entries!$B:$B,$A281,Entries!$C:$C,"Wastage",Entries!$A:$A,"&gt;="&amp;$B$3,Entries!$A:$A,"&lt;="&amp;$B$4))</f>
        <v/>
      </c>
      <c r="C281" s="31" t="str">
        <f>IF($A281="","",Items!C262&amp;"")</f>
        <v/>
      </c>
      <c r="D281" s="17" t="str">
        <f>IF($A281="","",SUMIFS(Entries!$H:$H,Entries!$B:$B,$A281,Entries!$C:$C,"Wastage",Entries!$A:$A,"&gt;="&amp;$B$3,Entries!$A:$A,"&lt;="&amp;$B$4))</f>
        <v/>
      </c>
    </row>
    <row r="282" spans="1:4" x14ac:dyDescent="0.3">
      <c r="A282" s="20" t="str">
        <f>IF(Items!A263="","",Items!A263)</f>
        <v/>
      </c>
      <c r="B282" s="30" t="str">
        <f>IF($A282="","",SUMIFS(Entries!$D:$D,Entries!$B:$B,$A282,Entries!$C:$C,"Wastage",Entries!$A:$A,"&gt;="&amp;$B$3,Entries!$A:$A,"&lt;="&amp;$B$4))</f>
        <v/>
      </c>
      <c r="C282" s="31" t="str">
        <f>IF($A282="","",Items!C263&amp;"")</f>
        <v/>
      </c>
      <c r="D282" s="17" t="str">
        <f>IF($A282="","",SUMIFS(Entries!$H:$H,Entries!$B:$B,$A282,Entries!$C:$C,"Wastage",Entries!$A:$A,"&gt;="&amp;$B$3,Entries!$A:$A,"&lt;="&amp;$B$4))</f>
        <v/>
      </c>
    </row>
    <row r="283" spans="1:4" x14ac:dyDescent="0.3">
      <c r="A283" s="20" t="str">
        <f>IF(Items!A264="","",Items!A264)</f>
        <v/>
      </c>
      <c r="B283" s="30" t="str">
        <f>IF($A283="","",SUMIFS(Entries!$D:$D,Entries!$B:$B,$A283,Entries!$C:$C,"Wastage",Entries!$A:$A,"&gt;="&amp;$B$3,Entries!$A:$A,"&lt;="&amp;$B$4))</f>
        <v/>
      </c>
      <c r="C283" s="31" t="str">
        <f>IF($A283="","",Items!C264&amp;"")</f>
        <v/>
      </c>
      <c r="D283" s="17" t="str">
        <f>IF($A283="","",SUMIFS(Entries!$H:$H,Entries!$B:$B,$A283,Entries!$C:$C,"Wastage",Entries!$A:$A,"&gt;="&amp;$B$3,Entries!$A:$A,"&lt;="&amp;$B$4))</f>
        <v/>
      </c>
    </row>
    <row r="284" spans="1:4" x14ac:dyDescent="0.3">
      <c r="A284" s="20" t="str">
        <f>IF(Items!A265="","",Items!A265)</f>
        <v/>
      </c>
      <c r="B284" s="30" t="str">
        <f>IF($A284="","",SUMIFS(Entries!$D:$D,Entries!$B:$B,$A284,Entries!$C:$C,"Wastage",Entries!$A:$A,"&gt;="&amp;$B$3,Entries!$A:$A,"&lt;="&amp;$B$4))</f>
        <v/>
      </c>
      <c r="C284" s="31" t="str">
        <f>IF($A284="","",Items!C265&amp;"")</f>
        <v/>
      </c>
      <c r="D284" s="17" t="str">
        <f>IF($A284="","",SUMIFS(Entries!$H:$H,Entries!$B:$B,$A284,Entries!$C:$C,"Wastage",Entries!$A:$A,"&gt;="&amp;$B$3,Entries!$A:$A,"&lt;="&amp;$B$4))</f>
        <v/>
      </c>
    </row>
    <row r="285" spans="1:4" x14ac:dyDescent="0.3">
      <c r="A285" s="20" t="str">
        <f>IF(Items!A266="","",Items!A266)</f>
        <v/>
      </c>
      <c r="B285" s="30" t="str">
        <f>IF($A285="","",SUMIFS(Entries!$D:$D,Entries!$B:$B,$A285,Entries!$C:$C,"Wastage",Entries!$A:$A,"&gt;="&amp;$B$3,Entries!$A:$A,"&lt;="&amp;$B$4))</f>
        <v/>
      </c>
      <c r="C285" s="31" t="str">
        <f>IF($A285="","",Items!C266&amp;"")</f>
        <v/>
      </c>
      <c r="D285" s="17" t="str">
        <f>IF($A285="","",SUMIFS(Entries!$H:$H,Entries!$B:$B,$A285,Entries!$C:$C,"Wastage",Entries!$A:$A,"&gt;="&amp;$B$3,Entries!$A:$A,"&lt;="&amp;$B$4))</f>
        <v/>
      </c>
    </row>
    <row r="286" spans="1:4" x14ac:dyDescent="0.3">
      <c r="A286" s="20" t="str">
        <f>IF(Items!A267="","",Items!A267)</f>
        <v/>
      </c>
      <c r="B286" s="30" t="str">
        <f>IF($A286="","",SUMIFS(Entries!$D:$D,Entries!$B:$B,$A286,Entries!$C:$C,"Wastage",Entries!$A:$A,"&gt;="&amp;$B$3,Entries!$A:$A,"&lt;="&amp;$B$4))</f>
        <v/>
      </c>
      <c r="C286" s="31" t="str">
        <f>IF($A286="","",Items!C267&amp;"")</f>
        <v/>
      </c>
      <c r="D286" s="17" t="str">
        <f>IF($A286="","",SUMIFS(Entries!$H:$H,Entries!$B:$B,$A286,Entries!$C:$C,"Wastage",Entries!$A:$A,"&gt;="&amp;$B$3,Entries!$A:$A,"&lt;="&amp;$B$4))</f>
        <v/>
      </c>
    </row>
    <row r="287" spans="1:4" x14ac:dyDescent="0.3">
      <c r="A287" s="20" t="str">
        <f>IF(Items!A268="","",Items!A268)</f>
        <v/>
      </c>
      <c r="B287" s="30" t="str">
        <f>IF($A287="","",SUMIFS(Entries!$D:$D,Entries!$B:$B,$A287,Entries!$C:$C,"Wastage",Entries!$A:$A,"&gt;="&amp;$B$3,Entries!$A:$A,"&lt;="&amp;$B$4))</f>
        <v/>
      </c>
      <c r="C287" s="31" t="str">
        <f>IF($A287="","",Items!C268&amp;"")</f>
        <v/>
      </c>
      <c r="D287" s="17" t="str">
        <f>IF($A287="","",SUMIFS(Entries!$H:$H,Entries!$B:$B,$A287,Entries!$C:$C,"Wastage",Entries!$A:$A,"&gt;="&amp;$B$3,Entries!$A:$A,"&lt;="&amp;$B$4))</f>
        <v/>
      </c>
    </row>
    <row r="288" spans="1:4" x14ac:dyDescent="0.3">
      <c r="A288" s="20" t="str">
        <f>IF(Items!A269="","",Items!A269)</f>
        <v/>
      </c>
      <c r="B288" s="30" t="str">
        <f>IF($A288="","",SUMIFS(Entries!$D:$D,Entries!$B:$B,$A288,Entries!$C:$C,"Wastage",Entries!$A:$A,"&gt;="&amp;$B$3,Entries!$A:$A,"&lt;="&amp;$B$4))</f>
        <v/>
      </c>
      <c r="C288" s="31" t="str">
        <f>IF($A288="","",Items!C269&amp;"")</f>
        <v/>
      </c>
      <c r="D288" s="17" t="str">
        <f>IF($A288="","",SUMIFS(Entries!$H:$H,Entries!$B:$B,$A288,Entries!$C:$C,"Wastage",Entries!$A:$A,"&gt;="&amp;$B$3,Entries!$A:$A,"&lt;="&amp;$B$4))</f>
        <v/>
      </c>
    </row>
    <row r="289" spans="1:4" x14ac:dyDescent="0.3">
      <c r="A289" s="20" t="str">
        <f>IF(Items!A270="","",Items!A270)</f>
        <v/>
      </c>
      <c r="B289" s="30" t="str">
        <f>IF($A289="","",SUMIFS(Entries!$D:$D,Entries!$B:$B,$A289,Entries!$C:$C,"Wastage",Entries!$A:$A,"&gt;="&amp;$B$3,Entries!$A:$A,"&lt;="&amp;$B$4))</f>
        <v/>
      </c>
      <c r="C289" s="31" t="str">
        <f>IF($A289="","",Items!C270&amp;"")</f>
        <v/>
      </c>
      <c r="D289" s="17" t="str">
        <f>IF($A289="","",SUMIFS(Entries!$H:$H,Entries!$B:$B,$A289,Entries!$C:$C,"Wastage",Entries!$A:$A,"&gt;="&amp;$B$3,Entries!$A:$A,"&lt;="&amp;$B$4))</f>
        <v/>
      </c>
    </row>
    <row r="290" spans="1:4" x14ac:dyDescent="0.3">
      <c r="A290" s="20" t="str">
        <f>IF(Items!A271="","",Items!A271)</f>
        <v/>
      </c>
      <c r="B290" s="30" t="str">
        <f>IF($A290="","",SUMIFS(Entries!$D:$D,Entries!$B:$B,$A290,Entries!$C:$C,"Wastage",Entries!$A:$A,"&gt;="&amp;$B$3,Entries!$A:$A,"&lt;="&amp;$B$4))</f>
        <v/>
      </c>
      <c r="C290" s="31" t="str">
        <f>IF($A290="","",Items!C271&amp;"")</f>
        <v/>
      </c>
      <c r="D290" s="17" t="str">
        <f>IF($A290="","",SUMIFS(Entries!$H:$H,Entries!$B:$B,$A290,Entries!$C:$C,"Wastage",Entries!$A:$A,"&gt;="&amp;$B$3,Entries!$A:$A,"&lt;="&amp;$B$4))</f>
        <v/>
      </c>
    </row>
    <row r="291" spans="1:4" x14ac:dyDescent="0.3">
      <c r="A291" s="20" t="str">
        <f>IF(Items!A272="","",Items!A272)</f>
        <v/>
      </c>
      <c r="B291" s="30" t="str">
        <f>IF($A291="","",SUMIFS(Entries!$D:$D,Entries!$B:$B,$A291,Entries!$C:$C,"Wastage",Entries!$A:$A,"&gt;="&amp;$B$3,Entries!$A:$A,"&lt;="&amp;$B$4))</f>
        <v/>
      </c>
      <c r="C291" s="31" t="str">
        <f>IF($A291="","",Items!C272&amp;"")</f>
        <v/>
      </c>
      <c r="D291" s="17" t="str">
        <f>IF($A291="","",SUMIFS(Entries!$H:$H,Entries!$B:$B,$A291,Entries!$C:$C,"Wastage",Entries!$A:$A,"&gt;="&amp;$B$3,Entries!$A:$A,"&lt;="&amp;$B$4))</f>
        <v/>
      </c>
    </row>
    <row r="292" spans="1:4" x14ac:dyDescent="0.3">
      <c r="A292" s="20" t="str">
        <f>IF(Items!A273="","",Items!A273)</f>
        <v/>
      </c>
      <c r="B292" s="30" t="str">
        <f>IF($A292="","",SUMIFS(Entries!$D:$D,Entries!$B:$B,$A292,Entries!$C:$C,"Wastage",Entries!$A:$A,"&gt;="&amp;$B$3,Entries!$A:$A,"&lt;="&amp;$B$4))</f>
        <v/>
      </c>
      <c r="C292" s="31" t="str">
        <f>IF($A292="","",Items!C273&amp;"")</f>
        <v/>
      </c>
      <c r="D292" s="17" t="str">
        <f>IF($A292="","",SUMIFS(Entries!$H:$H,Entries!$B:$B,$A292,Entries!$C:$C,"Wastage",Entries!$A:$A,"&gt;="&amp;$B$3,Entries!$A:$A,"&lt;="&amp;$B$4))</f>
        <v/>
      </c>
    </row>
    <row r="293" spans="1:4" x14ac:dyDescent="0.3">
      <c r="A293" s="20" t="str">
        <f>IF(Items!A274="","",Items!A274)</f>
        <v/>
      </c>
      <c r="B293" s="30" t="str">
        <f>IF($A293="","",SUMIFS(Entries!$D:$D,Entries!$B:$B,$A293,Entries!$C:$C,"Wastage",Entries!$A:$A,"&gt;="&amp;$B$3,Entries!$A:$A,"&lt;="&amp;$B$4))</f>
        <v/>
      </c>
      <c r="C293" s="31" t="str">
        <f>IF($A293="","",Items!C274&amp;"")</f>
        <v/>
      </c>
      <c r="D293" s="17" t="str">
        <f>IF($A293="","",SUMIFS(Entries!$H:$H,Entries!$B:$B,$A293,Entries!$C:$C,"Wastage",Entries!$A:$A,"&gt;="&amp;$B$3,Entries!$A:$A,"&lt;="&amp;$B$4))</f>
        <v/>
      </c>
    </row>
    <row r="294" spans="1:4" x14ac:dyDescent="0.3">
      <c r="A294" s="20" t="str">
        <f>IF(Items!A275="","",Items!A275)</f>
        <v/>
      </c>
      <c r="B294" s="30" t="str">
        <f>IF($A294="","",SUMIFS(Entries!$D:$D,Entries!$B:$B,$A294,Entries!$C:$C,"Wastage",Entries!$A:$A,"&gt;="&amp;$B$3,Entries!$A:$A,"&lt;="&amp;$B$4))</f>
        <v/>
      </c>
      <c r="C294" s="31" t="str">
        <f>IF($A294="","",Items!C275&amp;"")</f>
        <v/>
      </c>
      <c r="D294" s="17" t="str">
        <f>IF($A294="","",SUMIFS(Entries!$H:$H,Entries!$B:$B,$A294,Entries!$C:$C,"Wastage",Entries!$A:$A,"&gt;="&amp;$B$3,Entries!$A:$A,"&lt;="&amp;$B$4))</f>
        <v/>
      </c>
    </row>
    <row r="295" spans="1:4" x14ac:dyDescent="0.3">
      <c r="A295" s="20" t="str">
        <f>IF(Items!A276="","",Items!A276)</f>
        <v/>
      </c>
      <c r="B295" s="30" t="str">
        <f>IF($A295="","",SUMIFS(Entries!$D:$D,Entries!$B:$B,$A295,Entries!$C:$C,"Wastage",Entries!$A:$A,"&gt;="&amp;$B$3,Entries!$A:$A,"&lt;="&amp;$B$4))</f>
        <v/>
      </c>
      <c r="C295" s="31" t="str">
        <f>IF($A295="","",Items!C276&amp;"")</f>
        <v/>
      </c>
      <c r="D295" s="17" t="str">
        <f>IF($A295="","",SUMIFS(Entries!$H:$H,Entries!$B:$B,$A295,Entries!$C:$C,"Wastage",Entries!$A:$A,"&gt;="&amp;$B$3,Entries!$A:$A,"&lt;="&amp;$B$4))</f>
        <v/>
      </c>
    </row>
    <row r="296" spans="1:4" x14ac:dyDescent="0.3">
      <c r="A296" s="20" t="str">
        <f>IF(Items!A277="","",Items!A277)</f>
        <v/>
      </c>
      <c r="B296" s="30" t="str">
        <f>IF($A296="","",SUMIFS(Entries!$D:$D,Entries!$B:$B,$A296,Entries!$C:$C,"Wastage",Entries!$A:$A,"&gt;="&amp;$B$3,Entries!$A:$A,"&lt;="&amp;$B$4))</f>
        <v/>
      </c>
      <c r="C296" s="31" t="str">
        <f>IF($A296="","",Items!C277&amp;"")</f>
        <v/>
      </c>
      <c r="D296" s="17" t="str">
        <f>IF($A296="","",SUMIFS(Entries!$H:$H,Entries!$B:$B,$A296,Entries!$C:$C,"Wastage",Entries!$A:$A,"&gt;="&amp;$B$3,Entries!$A:$A,"&lt;="&amp;$B$4))</f>
        <v/>
      </c>
    </row>
    <row r="297" spans="1:4" x14ac:dyDescent="0.3">
      <c r="A297" s="20" t="str">
        <f>IF(Items!A278="","",Items!A278)</f>
        <v/>
      </c>
      <c r="B297" s="30" t="str">
        <f>IF($A297="","",SUMIFS(Entries!$D:$D,Entries!$B:$B,$A297,Entries!$C:$C,"Wastage",Entries!$A:$A,"&gt;="&amp;$B$3,Entries!$A:$A,"&lt;="&amp;$B$4))</f>
        <v/>
      </c>
      <c r="C297" s="31" t="str">
        <f>IF($A297="","",Items!C278&amp;"")</f>
        <v/>
      </c>
      <c r="D297" s="17" t="str">
        <f>IF($A297="","",SUMIFS(Entries!$H:$H,Entries!$B:$B,$A297,Entries!$C:$C,"Wastage",Entries!$A:$A,"&gt;="&amp;$B$3,Entries!$A:$A,"&lt;="&amp;$B$4))</f>
        <v/>
      </c>
    </row>
    <row r="298" spans="1:4" x14ac:dyDescent="0.3">
      <c r="A298" s="20" t="str">
        <f>IF(Items!A279="","",Items!A279)</f>
        <v/>
      </c>
      <c r="B298" s="30" t="str">
        <f>IF($A298="","",SUMIFS(Entries!$D:$D,Entries!$B:$B,$A298,Entries!$C:$C,"Wastage",Entries!$A:$A,"&gt;="&amp;$B$3,Entries!$A:$A,"&lt;="&amp;$B$4))</f>
        <v/>
      </c>
      <c r="C298" s="31" t="str">
        <f>IF($A298="","",Items!C279&amp;"")</f>
        <v/>
      </c>
      <c r="D298" s="17" t="str">
        <f>IF($A298="","",SUMIFS(Entries!$H:$H,Entries!$B:$B,$A298,Entries!$C:$C,"Wastage",Entries!$A:$A,"&gt;="&amp;$B$3,Entries!$A:$A,"&lt;="&amp;$B$4))</f>
        <v/>
      </c>
    </row>
    <row r="299" spans="1:4" x14ac:dyDescent="0.3">
      <c r="A299" s="20" t="str">
        <f>IF(Items!A280="","",Items!A280)</f>
        <v/>
      </c>
      <c r="B299" s="30" t="str">
        <f>IF($A299="","",SUMIFS(Entries!$D:$D,Entries!$B:$B,$A299,Entries!$C:$C,"Wastage",Entries!$A:$A,"&gt;="&amp;$B$3,Entries!$A:$A,"&lt;="&amp;$B$4))</f>
        <v/>
      </c>
      <c r="C299" s="31" t="str">
        <f>IF($A299="","",Items!C280&amp;"")</f>
        <v/>
      </c>
      <c r="D299" s="17" t="str">
        <f>IF($A299="","",SUMIFS(Entries!$H:$H,Entries!$B:$B,$A299,Entries!$C:$C,"Wastage",Entries!$A:$A,"&gt;="&amp;$B$3,Entries!$A:$A,"&lt;="&amp;$B$4))</f>
        <v/>
      </c>
    </row>
    <row r="300" spans="1:4" x14ac:dyDescent="0.3">
      <c r="A300" s="20" t="str">
        <f>IF(Items!A281="","",Items!A281)</f>
        <v/>
      </c>
      <c r="B300" s="30" t="str">
        <f>IF($A300="","",SUMIFS(Entries!$D:$D,Entries!$B:$B,$A300,Entries!$C:$C,"Wastage",Entries!$A:$A,"&gt;="&amp;$B$3,Entries!$A:$A,"&lt;="&amp;$B$4))</f>
        <v/>
      </c>
      <c r="C300" s="31" t="str">
        <f>IF($A300="","",Items!C281&amp;"")</f>
        <v/>
      </c>
      <c r="D300" s="17" t="str">
        <f>IF($A300="","",SUMIFS(Entries!$H:$H,Entries!$B:$B,$A300,Entries!$C:$C,"Wastage",Entries!$A:$A,"&gt;="&amp;$B$3,Entries!$A:$A,"&lt;="&amp;$B$4))</f>
        <v/>
      </c>
    </row>
    <row r="301" spans="1:4" x14ac:dyDescent="0.3">
      <c r="A301" s="20" t="str">
        <f>IF(Items!A282="","",Items!A282)</f>
        <v/>
      </c>
      <c r="B301" s="30" t="str">
        <f>IF($A301="","",SUMIFS(Entries!$D:$D,Entries!$B:$B,$A301,Entries!$C:$C,"Wastage",Entries!$A:$A,"&gt;="&amp;$B$3,Entries!$A:$A,"&lt;="&amp;$B$4))</f>
        <v/>
      </c>
      <c r="C301" s="31" t="str">
        <f>IF($A301="","",Items!C282&amp;"")</f>
        <v/>
      </c>
      <c r="D301" s="17" t="str">
        <f>IF($A301="","",SUMIFS(Entries!$H:$H,Entries!$B:$B,$A301,Entries!$C:$C,"Wastage",Entries!$A:$A,"&gt;="&amp;$B$3,Entries!$A:$A,"&lt;="&amp;$B$4))</f>
        <v/>
      </c>
    </row>
    <row r="302" spans="1:4" x14ac:dyDescent="0.3">
      <c r="A302" s="20" t="str">
        <f>IF(Items!A283="","",Items!A283)</f>
        <v/>
      </c>
      <c r="B302" s="30" t="str">
        <f>IF($A302="","",SUMIFS(Entries!$D:$D,Entries!$B:$B,$A302,Entries!$C:$C,"Wastage",Entries!$A:$A,"&gt;="&amp;$B$3,Entries!$A:$A,"&lt;="&amp;$B$4))</f>
        <v/>
      </c>
      <c r="C302" s="31" t="str">
        <f>IF($A302="","",Items!C283&amp;"")</f>
        <v/>
      </c>
      <c r="D302" s="17" t="str">
        <f>IF($A302="","",SUMIFS(Entries!$H:$H,Entries!$B:$B,$A302,Entries!$C:$C,"Wastage",Entries!$A:$A,"&gt;="&amp;$B$3,Entries!$A:$A,"&lt;="&amp;$B$4))</f>
        <v/>
      </c>
    </row>
    <row r="303" spans="1:4" x14ac:dyDescent="0.3">
      <c r="A303" s="20" t="str">
        <f>IF(Items!A284="","",Items!A284)</f>
        <v/>
      </c>
      <c r="B303" s="30" t="str">
        <f>IF($A303="","",SUMIFS(Entries!$D:$D,Entries!$B:$B,$A303,Entries!$C:$C,"Wastage",Entries!$A:$A,"&gt;="&amp;$B$3,Entries!$A:$A,"&lt;="&amp;$B$4))</f>
        <v/>
      </c>
      <c r="C303" s="31" t="str">
        <f>IF($A303="","",Items!C284&amp;"")</f>
        <v/>
      </c>
      <c r="D303" s="17" t="str">
        <f>IF($A303="","",SUMIFS(Entries!$H:$H,Entries!$B:$B,$A303,Entries!$C:$C,"Wastage",Entries!$A:$A,"&gt;="&amp;$B$3,Entries!$A:$A,"&lt;="&amp;$B$4))</f>
        <v/>
      </c>
    </row>
    <row r="304" spans="1:4" x14ac:dyDescent="0.3">
      <c r="A304" s="20" t="str">
        <f>IF(Items!A285="","",Items!A285)</f>
        <v/>
      </c>
      <c r="B304" s="30" t="str">
        <f>IF($A304="","",SUMIFS(Entries!$D:$D,Entries!$B:$B,$A304,Entries!$C:$C,"Wastage",Entries!$A:$A,"&gt;="&amp;$B$3,Entries!$A:$A,"&lt;="&amp;$B$4))</f>
        <v/>
      </c>
      <c r="C304" s="31" t="str">
        <f>IF($A304="","",Items!C285&amp;"")</f>
        <v/>
      </c>
      <c r="D304" s="17" t="str">
        <f>IF($A304="","",SUMIFS(Entries!$H:$H,Entries!$B:$B,$A304,Entries!$C:$C,"Wastage",Entries!$A:$A,"&gt;="&amp;$B$3,Entries!$A:$A,"&lt;="&amp;$B$4))</f>
        <v/>
      </c>
    </row>
    <row r="305" spans="1:4" x14ac:dyDescent="0.3">
      <c r="A305" s="20" t="str">
        <f>IF(Items!A286="","",Items!A286)</f>
        <v/>
      </c>
      <c r="B305" s="30" t="str">
        <f>IF($A305="","",SUMIFS(Entries!$D:$D,Entries!$B:$B,$A305,Entries!$C:$C,"Wastage",Entries!$A:$A,"&gt;="&amp;$B$3,Entries!$A:$A,"&lt;="&amp;$B$4))</f>
        <v/>
      </c>
      <c r="C305" s="31" t="str">
        <f>IF($A305="","",Items!C286&amp;"")</f>
        <v/>
      </c>
      <c r="D305" s="17" t="str">
        <f>IF($A305="","",SUMIFS(Entries!$H:$H,Entries!$B:$B,$A305,Entries!$C:$C,"Wastage",Entries!$A:$A,"&gt;="&amp;$B$3,Entries!$A:$A,"&lt;="&amp;$B$4))</f>
        <v/>
      </c>
    </row>
    <row r="306" spans="1:4" x14ac:dyDescent="0.3">
      <c r="A306" s="20" t="str">
        <f>IF(Items!A287="","",Items!A287)</f>
        <v/>
      </c>
      <c r="B306" s="30" t="str">
        <f>IF($A306="","",SUMIFS(Entries!$D:$D,Entries!$B:$B,$A306,Entries!$C:$C,"Wastage",Entries!$A:$A,"&gt;="&amp;$B$3,Entries!$A:$A,"&lt;="&amp;$B$4))</f>
        <v/>
      </c>
      <c r="C306" s="31" t="str">
        <f>IF($A306="","",Items!C287&amp;"")</f>
        <v/>
      </c>
      <c r="D306" s="17" t="str">
        <f>IF($A306="","",SUMIFS(Entries!$H:$H,Entries!$B:$B,$A306,Entries!$C:$C,"Wastage",Entries!$A:$A,"&gt;="&amp;$B$3,Entries!$A:$A,"&lt;="&amp;$B$4))</f>
        <v/>
      </c>
    </row>
    <row r="307" spans="1:4" x14ac:dyDescent="0.3">
      <c r="A307" s="20" t="str">
        <f>IF(Items!A288="","",Items!A288)</f>
        <v/>
      </c>
      <c r="B307" s="30" t="str">
        <f>IF($A307="","",SUMIFS(Entries!$D:$D,Entries!$B:$B,$A307,Entries!$C:$C,"Wastage",Entries!$A:$A,"&gt;="&amp;$B$3,Entries!$A:$A,"&lt;="&amp;$B$4))</f>
        <v/>
      </c>
      <c r="C307" s="31" t="str">
        <f>IF($A307="","",Items!C288&amp;"")</f>
        <v/>
      </c>
      <c r="D307" s="17" t="str">
        <f>IF($A307="","",SUMIFS(Entries!$H:$H,Entries!$B:$B,$A307,Entries!$C:$C,"Wastage",Entries!$A:$A,"&gt;="&amp;$B$3,Entries!$A:$A,"&lt;="&amp;$B$4))</f>
        <v/>
      </c>
    </row>
    <row r="308" spans="1:4" x14ac:dyDescent="0.3">
      <c r="A308" s="20" t="str">
        <f>IF(Items!A289="","",Items!A289)</f>
        <v/>
      </c>
      <c r="B308" s="30" t="str">
        <f>IF($A308="","",SUMIFS(Entries!$D:$D,Entries!$B:$B,$A308,Entries!$C:$C,"Wastage",Entries!$A:$A,"&gt;="&amp;$B$3,Entries!$A:$A,"&lt;="&amp;$B$4))</f>
        <v/>
      </c>
      <c r="C308" s="31" t="str">
        <f>IF($A308="","",Items!C289&amp;"")</f>
        <v/>
      </c>
      <c r="D308" s="17" t="str">
        <f>IF($A308="","",SUMIFS(Entries!$H:$H,Entries!$B:$B,$A308,Entries!$C:$C,"Wastage",Entries!$A:$A,"&gt;="&amp;$B$3,Entries!$A:$A,"&lt;="&amp;$B$4))</f>
        <v/>
      </c>
    </row>
    <row r="309" spans="1:4" x14ac:dyDescent="0.3">
      <c r="A309" s="20" t="str">
        <f>IF(Items!A290="","",Items!A290)</f>
        <v/>
      </c>
      <c r="B309" s="30" t="str">
        <f>IF($A309="","",SUMIFS(Entries!$D:$D,Entries!$B:$B,$A309,Entries!$C:$C,"Wastage",Entries!$A:$A,"&gt;="&amp;$B$3,Entries!$A:$A,"&lt;="&amp;$B$4))</f>
        <v/>
      </c>
      <c r="C309" s="31" t="str">
        <f>IF($A309="","",Items!C290&amp;"")</f>
        <v/>
      </c>
      <c r="D309" s="17" t="str">
        <f>IF($A309="","",SUMIFS(Entries!$H:$H,Entries!$B:$B,$A309,Entries!$C:$C,"Wastage",Entries!$A:$A,"&gt;="&amp;$B$3,Entries!$A:$A,"&lt;="&amp;$B$4))</f>
        <v/>
      </c>
    </row>
    <row r="310" spans="1:4" x14ac:dyDescent="0.3">
      <c r="A310" s="20" t="str">
        <f>IF(Items!A291="","",Items!A291)</f>
        <v/>
      </c>
      <c r="B310" s="30" t="str">
        <f>IF($A310="","",SUMIFS(Entries!$D:$D,Entries!$B:$B,$A310,Entries!$C:$C,"Wastage",Entries!$A:$A,"&gt;="&amp;$B$3,Entries!$A:$A,"&lt;="&amp;$B$4))</f>
        <v/>
      </c>
      <c r="C310" s="31" t="str">
        <f>IF($A310="","",Items!C291&amp;"")</f>
        <v/>
      </c>
      <c r="D310" s="17" t="str">
        <f>IF($A310="","",SUMIFS(Entries!$H:$H,Entries!$B:$B,$A310,Entries!$C:$C,"Wastage",Entries!$A:$A,"&gt;="&amp;$B$3,Entries!$A:$A,"&lt;="&amp;$B$4))</f>
        <v/>
      </c>
    </row>
    <row r="311" spans="1:4" x14ac:dyDescent="0.3">
      <c r="A311" s="20" t="str">
        <f>IF(Items!A292="","",Items!A292)</f>
        <v/>
      </c>
      <c r="B311" s="30" t="str">
        <f>IF($A311="","",SUMIFS(Entries!$D:$D,Entries!$B:$B,$A311,Entries!$C:$C,"Wastage",Entries!$A:$A,"&gt;="&amp;$B$3,Entries!$A:$A,"&lt;="&amp;$B$4))</f>
        <v/>
      </c>
      <c r="C311" s="31" t="str">
        <f>IF($A311="","",Items!C292&amp;"")</f>
        <v/>
      </c>
      <c r="D311" s="17" t="str">
        <f>IF($A311="","",SUMIFS(Entries!$H:$H,Entries!$B:$B,$A311,Entries!$C:$C,"Wastage",Entries!$A:$A,"&gt;="&amp;$B$3,Entries!$A:$A,"&lt;="&amp;$B$4))</f>
        <v/>
      </c>
    </row>
    <row r="312" spans="1:4" x14ac:dyDescent="0.3">
      <c r="A312" s="20" t="str">
        <f>IF(Items!A293="","",Items!A293)</f>
        <v/>
      </c>
      <c r="B312" s="30" t="str">
        <f>IF($A312="","",SUMIFS(Entries!$D:$D,Entries!$B:$B,$A312,Entries!$C:$C,"Wastage",Entries!$A:$A,"&gt;="&amp;$B$3,Entries!$A:$A,"&lt;="&amp;$B$4))</f>
        <v/>
      </c>
      <c r="C312" s="31" t="str">
        <f>IF($A312="","",Items!C293&amp;"")</f>
        <v/>
      </c>
      <c r="D312" s="17" t="str">
        <f>IF($A312="","",SUMIFS(Entries!$H:$H,Entries!$B:$B,$A312,Entries!$C:$C,"Wastage",Entries!$A:$A,"&gt;="&amp;$B$3,Entries!$A:$A,"&lt;="&amp;$B$4))</f>
        <v/>
      </c>
    </row>
    <row r="313" spans="1:4" x14ac:dyDescent="0.3">
      <c r="A313" s="20" t="str">
        <f>IF(Items!A294="","",Items!A294)</f>
        <v/>
      </c>
      <c r="B313" s="30" t="str">
        <f>IF($A313="","",SUMIFS(Entries!$D:$D,Entries!$B:$B,$A313,Entries!$C:$C,"Wastage",Entries!$A:$A,"&gt;="&amp;$B$3,Entries!$A:$A,"&lt;="&amp;$B$4))</f>
        <v/>
      </c>
      <c r="C313" s="31" t="str">
        <f>IF($A313="","",Items!C294&amp;"")</f>
        <v/>
      </c>
      <c r="D313" s="17" t="str">
        <f>IF($A313="","",SUMIFS(Entries!$H:$H,Entries!$B:$B,$A313,Entries!$C:$C,"Wastage",Entries!$A:$A,"&gt;="&amp;$B$3,Entries!$A:$A,"&lt;="&amp;$B$4))</f>
        <v/>
      </c>
    </row>
    <row r="314" spans="1:4" x14ac:dyDescent="0.3">
      <c r="A314" s="20" t="str">
        <f>IF(Items!A295="","",Items!A295)</f>
        <v/>
      </c>
      <c r="B314" s="30" t="str">
        <f>IF($A314="","",SUMIFS(Entries!$D:$D,Entries!$B:$B,$A314,Entries!$C:$C,"Wastage",Entries!$A:$A,"&gt;="&amp;$B$3,Entries!$A:$A,"&lt;="&amp;$B$4))</f>
        <v/>
      </c>
      <c r="C314" s="31" t="str">
        <f>IF($A314="","",Items!C295&amp;"")</f>
        <v/>
      </c>
      <c r="D314" s="17" t="str">
        <f>IF($A314="","",SUMIFS(Entries!$H:$H,Entries!$B:$B,$A314,Entries!$C:$C,"Wastage",Entries!$A:$A,"&gt;="&amp;$B$3,Entries!$A:$A,"&lt;="&amp;$B$4))</f>
        <v/>
      </c>
    </row>
    <row r="315" spans="1:4" x14ac:dyDescent="0.3">
      <c r="A315" s="20" t="str">
        <f>IF(Items!A296="","",Items!A296)</f>
        <v/>
      </c>
      <c r="B315" s="30" t="str">
        <f>IF($A315="","",SUMIFS(Entries!$D:$D,Entries!$B:$B,$A315,Entries!$C:$C,"Wastage",Entries!$A:$A,"&gt;="&amp;$B$3,Entries!$A:$A,"&lt;="&amp;$B$4))</f>
        <v/>
      </c>
      <c r="C315" s="31" t="str">
        <f>IF($A315="","",Items!C296&amp;"")</f>
        <v/>
      </c>
      <c r="D315" s="17" t="str">
        <f>IF($A315="","",SUMIFS(Entries!$H:$H,Entries!$B:$B,$A315,Entries!$C:$C,"Wastage",Entries!$A:$A,"&gt;="&amp;$B$3,Entries!$A:$A,"&lt;="&amp;$B$4))</f>
        <v/>
      </c>
    </row>
    <row r="316" spans="1:4" x14ac:dyDescent="0.3">
      <c r="A316" s="20" t="str">
        <f>IF(Items!A297="","",Items!A297)</f>
        <v/>
      </c>
      <c r="B316" s="30" t="str">
        <f>IF($A316="","",SUMIFS(Entries!$D:$D,Entries!$B:$B,$A316,Entries!$C:$C,"Wastage",Entries!$A:$A,"&gt;="&amp;$B$3,Entries!$A:$A,"&lt;="&amp;$B$4))</f>
        <v/>
      </c>
      <c r="C316" s="31" t="str">
        <f>IF($A316="","",Items!C297&amp;"")</f>
        <v/>
      </c>
      <c r="D316" s="17" t="str">
        <f>IF($A316="","",SUMIFS(Entries!$H:$H,Entries!$B:$B,$A316,Entries!$C:$C,"Wastage",Entries!$A:$A,"&gt;="&amp;$B$3,Entries!$A:$A,"&lt;="&amp;$B$4))</f>
        <v/>
      </c>
    </row>
    <row r="317" spans="1:4" x14ac:dyDescent="0.3">
      <c r="A317" s="20" t="str">
        <f>IF(Items!A298="","",Items!A298)</f>
        <v/>
      </c>
      <c r="B317" s="30" t="str">
        <f>IF($A317="","",SUMIFS(Entries!$D:$D,Entries!$B:$B,$A317,Entries!$C:$C,"Wastage",Entries!$A:$A,"&gt;="&amp;$B$3,Entries!$A:$A,"&lt;="&amp;$B$4))</f>
        <v/>
      </c>
      <c r="C317" s="31" t="str">
        <f>IF($A317="","",Items!C298&amp;"")</f>
        <v/>
      </c>
      <c r="D317" s="17" t="str">
        <f>IF($A317="","",SUMIFS(Entries!$H:$H,Entries!$B:$B,$A317,Entries!$C:$C,"Wastage",Entries!$A:$A,"&gt;="&amp;$B$3,Entries!$A:$A,"&lt;="&amp;$B$4))</f>
        <v/>
      </c>
    </row>
    <row r="318" spans="1:4" x14ac:dyDescent="0.3">
      <c r="A318" s="20" t="str">
        <f>IF(Items!A299="","",Items!A299)</f>
        <v/>
      </c>
      <c r="B318" s="30" t="str">
        <f>IF($A318="","",SUMIFS(Entries!$D:$D,Entries!$B:$B,$A318,Entries!$C:$C,"Wastage",Entries!$A:$A,"&gt;="&amp;$B$3,Entries!$A:$A,"&lt;="&amp;$B$4))</f>
        <v/>
      </c>
      <c r="C318" s="31" t="str">
        <f>IF($A318="","",Items!C299&amp;"")</f>
        <v/>
      </c>
      <c r="D318" s="17" t="str">
        <f>IF($A318="","",SUMIFS(Entries!$H:$H,Entries!$B:$B,$A318,Entries!$C:$C,"Wastage",Entries!$A:$A,"&gt;="&amp;$B$3,Entries!$A:$A,"&lt;="&amp;$B$4))</f>
        <v/>
      </c>
    </row>
    <row r="319" spans="1:4" x14ac:dyDescent="0.3">
      <c r="A319" s="20" t="str">
        <f>IF(Items!A300="","",Items!A300)</f>
        <v/>
      </c>
      <c r="B319" s="30" t="str">
        <f>IF($A319="","",SUMIFS(Entries!$D:$D,Entries!$B:$B,$A319,Entries!$C:$C,"Wastage",Entries!$A:$A,"&gt;="&amp;$B$3,Entries!$A:$A,"&lt;="&amp;$B$4))</f>
        <v/>
      </c>
      <c r="C319" s="31" t="str">
        <f>IF($A319="","",Items!C300&amp;"")</f>
        <v/>
      </c>
      <c r="D319" s="17" t="str">
        <f>IF($A319="","",SUMIFS(Entries!$H:$H,Entries!$B:$B,$A319,Entries!$C:$C,"Wastage",Entries!$A:$A,"&gt;="&amp;$B$3,Entries!$A:$A,"&lt;="&amp;$B$4))</f>
        <v/>
      </c>
    </row>
    <row r="320" spans="1:4" x14ac:dyDescent="0.3">
      <c r="A320" s="20" t="str">
        <f>IF(Items!A301="","",Items!A301)</f>
        <v/>
      </c>
      <c r="B320" s="30" t="str">
        <f>IF($A320="","",SUMIFS(Entries!$D:$D,Entries!$B:$B,$A320,Entries!$C:$C,"Wastage",Entries!$A:$A,"&gt;="&amp;$B$3,Entries!$A:$A,"&lt;="&amp;$B$4))</f>
        <v/>
      </c>
      <c r="C320" s="31" t="str">
        <f>IF($A320="","",Items!C301&amp;"")</f>
        <v/>
      </c>
      <c r="D320" s="17" t="str">
        <f>IF($A320="","",SUMIFS(Entries!$H:$H,Entries!$B:$B,$A320,Entries!$C:$C,"Wastage",Entries!$A:$A,"&gt;="&amp;$B$3,Entries!$A:$A,"&lt;="&amp;$B$4))</f>
        <v/>
      </c>
    </row>
    <row r="321" spans="1:4" x14ac:dyDescent="0.3">
      <c r="A321" s="20" t="str">
        <f>IF(Items!A302="","",Items!A302)</f>
        <v/>
      </c>
      <c r="B321" s="30" t="str">
        <f>IF($A321="","",SUMIFS(Entries!$D:$D,Entries!$B:$B,$A321,Entries!$C:$C,"Wastage",Entries!$A:$A,"&gt;="&amp;$B$3,Entries!$A:$A,"&lt;="&amp;$B$4))</f>
        <v/>
      </c>
      <c r="C321" s="31" t="str">
        <f>IF($A321="","",Items!C302&amp;"")</f>
        <v/>
      </c>
      <c r="D321" s="17" t="str">
        <f>IF($A321="","",SUMIFS(Entries!$H:$H,Entries!$B:$B,$A321,Entries!$C:$C,"Wastage",Entries!$A:$A,"&gt;="&amp;$B$3,Entries!$A:$A,"&lt;="&amp;$B$4))</f>
        <v/>
      </c>
    </row>
    <row r="322" spans="1:4" x14ac:dyDescent="0.3">
      <c r="A322" s="20" t="str">
        <f>IF(Items!A303="","",Items!A303)</f>
        <v/>
      </c>
      <c r="B322" s="30" t="str">
        <f>IF($A322="","",SUMIFS(Entries!$D:$D,Entries!$B:$B,$A322,Entries!$C:$C,"Wastage",Entries!$A:$A,"&gt;="&amp;$B$3,Entries!$A:$A,"&lt;="&amp;$B$4))</f>
        <v/>
      </c>
      <c r="C322" s="31" t="str">
        <f>IF($A322="","",Items!C303&amp;"")</f>
        <v/>
      </c>
      <c r="D322" s="17" t="str">
        <f>IF($A322="","",SUMIFS(Entries!$H:$H,Entries!$B:$B,$A322,Entries!$C:$C,"Wastage",Entries!$A:$A,"&gt;="&amp;$B$3,Entries!$A:$A,"&lt;="&amp;$B$4))</f>
        <v/>
      </c>
    </row>
  </sheetData>
  <sheetProtection sheet="1" formatCells="0" formatColumns="0" formatRows="0" sort="0" autoFilter="0"/>
  <conditionalFormatting sqref="D23:D322">
    <cfRule type="cellIs" dxfId="0" priority="1" operator="greaterThan">
      <formula>0</formula>
    </cfRule>
  </conditionalFormatting>
  <pageMargins left="0.4" right="0.4" top="1" bottom="1" header="0.5" footer="0.5"/>
  <pageSetup paperSize="9" fitToHeight="0"/>
  <headerFooter>
    <oddFooter>&amp;C&amp;8 Toolkit by GroupChatOn  ·  toolkit.groupchaton.com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00"/>
  <sheetViews>
    <sheetView workbookViewId="0"/>
  </sheetViews>
  <sheetFormatPr defaultRowHeight="14.4" x14ac:dyDescent="0.3"/>
  <sheetData>
    <row r="1" spans="1:6" x14ac:dyDescent="0.3">
      <c r="E1" t="s">
        <v>61</v>
      </c>
      <c r="F1" t="s">
        <v>65</v>
      </c>
    </row>
    <row r="2" spans="1:6" x14ac:dyDescent="0.3">
      <c r="A2" t="s">
        <v>104</v>
      </c>
      <c r="E2" t="s">
        <v>63</v>
      </c>
      <c r="F2" t="s">
        <v>70</v>
      </c>
    </row>
    <row r="3" spans="1:6" x14ac:dyDescent="0.3">
      <c r="A3" t="s">
        <v>105</v>
      </c>
      <c r="E3" t="s">
        <v>64</v>
      </c>
      <c r="F3" t="s">
        <v>71</v>
      </c>
    </row>
    <row r="4" spans="1:6" x14ac:dyDescent="0.3">
      <c r="A4" t="s">
        <v>106</v>
      </c>
      <c r="E4" t="s">
        <v>67</v>
      </c>
      <c r="F4" t="s">
        <v>107</v>
      </c>
    </row>
    <row r="5" spans="1:6" x14ac:dyDescent="0.3">
      <c r="A5" t="s">
        <v>108</v>
      </c>
      <c r="E5" t="s">
        <v>76</v>
      </c>
      <c r="F5" t="s">
        <v>74</v>
      </c>
    </row>
    <row r="6" spans="1:6" x14ac:dyDescent="0.3">
      <c r="A6" t="s">
        <v>109</v>
      </c>
      <c r="F6" t="s">
        <v>73</v>
      </c>
    </row>
    <row r="7" spans="1:6" x14ac:dyDescent="0.3">
      <c r="A7" t="s">
        <v>110</v>
      </c>
      <c r="F7" t="s">
        <v>111</v>
      </c>
    </row>
    <row r="8" spans="1:6" x14ac:dyDescent="0.3">
      <c r="A8" t="s">
        <v>112</v>
      </c>
      <c r="F8" t="s">
        <v>113</v>
      </c>
    </row>
    <row r="9" spans="1:6" x14ac:dyDescent="0.3">
      <c r="A9" t="s">
        <v>114</v>
      </c>
    </row>
    <row r="10" spans="1:6" x14ac:dyDescent="0.3">
      <c r="A10" t="s">
        <v>115</v>
      </c>
    </row>
    <row r="11" spans="1:6" x14ac:dyDescent="0.3">
      <c r="A11" t="s">
        <v>116</v>
      </c>
    </row>
    <row r="12" spans="1:6" x14ac:dyDescent="0.3">
      <c r="A12" t="s">
        <v>117</v>
      </c>
    </row>
    <row r="13" spans="1:6" x14ac:dyDescent="0.3">
      <c r="A13" t="s">
        <v>118</v>
      </c>
    </row>
    <row r="14" spans="1:6" x14ac:dyDescent="0.3">
      <c r="A14" t="s">
        <v>119</v>
      </c>
    </row>
    <row r="15" spans="1:6" x14ac:dyDescent="0.3">
      <c r="A15" t="s">
        <v>120</v>
      </c>
    </row>
    <row r="16" spans="1:6" x14ac:dyDescent="0.3">
      <c r="A16" t="s">
        <v>121</v>
      </c>
    </row>
    <row r="17" spans="1:1" x14ac:dyDescent="0.3">
      <c r="A17" t="s">
        <v>122</v>
      </c>
    </row>
    <row r="18" spans="1:1" x14ac:dyDescent="0.3">
      <c r="A18" t="s">
        <v>123</v>
      </c>
    </row>
    <row r="19" spans="1:1" x14ac:dyDescent="0.3">
      <c r="A19" t="s">
        <v>124</v>
      </c>
    </row>
    <row r="20" spans="1:1" x14ac:dyDescent="0.3">
      <c r="A20" t="s">
        <v>125</v>
      </c>
    </row>
    <row r="21" spans="1:1" x14ac:dyDescent="0.3">
      <c r="A21" t="s">
        <v>126</v>
      </c>
    </row>
    <row r="22" spans="1:1" x14ac:dyDescent="0.3">
      <c r="A22" t="s">
        <v>127</v>
      </c>
    </row>
    <row r="23" spans="1:1" x14ac:dyDescent="0.3">
      <c r="A23" t="s">
        <v>128</v>
      </c>
    </row>
    <row r="24" spans="1:1" x14ac:dyDescent="0.3">
      <c r="A24" t="s">
        <v>129</v>
      </c>
    </row>
    <row r="25" spans="1:1" x14ac:dyDescent="0.3">
      <c r="A25" t="s">
        <v>130</v>
      </c>
    </row>
    <row r="26" spans="1:1" x14ac:dyDescent="0.3">
      <c r="A26" t="s">
        <v>131</v>
      </c>
    </row>
    <row r="27" spans="1:1" x14ac:dyDescent="0.3">
      <c r="A27" t="s">
        <v>132</v>
      </c>
    </row>
    <row r="28" spans="1:1" x14ac:dyDescent="0.3">
      <c r="A28" t="s">
        <v>133</v>
      </c>
    </row>
    <row r="29" spans="1:1" x14ac:dyDescent="0.3">
      <c r="A29" t="s">
        <v>134</v>
      </c>
    </row>
    <row r="30" spans="1:1" x14ac:dyDescent="0.3">
      <c r="A30" t="s">
        <v>135</v>
      </c>
    </row>
    <row r="31" spans="1:1" x14ac:dyDescent="0.3">
      <c r="A31" t="s">
        <v>136</v>
      </c>
    </row>
    <row r="32" spans="1:1" x14ac:dyDescent="0.3">
      <c r="A32" t="s">
        <v>137</v>
      </c>
    </row>
    <row r="33" spans="1:1" x14ac:dyDescent="0.3">
      <c r="A33" t="s">
        <v>138</v>
      </c>
    </row>
    <row r="34" spans="1:1" x14ac:dyDescent="0.3">
      <c r="A34" t="s">
        <v>139</v>
      </c>
    </row>
    <row r="35" spans="1:1" x14ac:dyDescent="0.3">
      <c r="A35" t="s">
        <v>140</v>
      </c>
    </row>
    <row r="36" spans="1:1" x14ac:dyDescent="0.3">
      <c r="A36" t="s">
        <v>141</v>
      </c>
    </row>
    <row r="37" spans="1:1" x14ac:dyDescent="0.3">
      <c r="A37" t="s">
        <v>142</v>
      </c>
    </row>
    <row r="38" spans="1:1" x14ac:dyDescent="0.3">
      <c r="A38" t="s">
        <v>143</v>
      </c>
    </row>
    <row r="39" spans="1:1" x14ac:dyDescent="0.3">
      <c r="A39" t="s">
        <v>144</v>
      </c>
    </row>
    <row r="40" spans="1:1" x14ac:dyDescent="0.3">
      <c r="A40" t="s">
        <v>145</v>
      </c>
    </row>
    <row r="41" spans="1:1" x14ac:dyDescent="0.3">
      <c r="A41" t="s">
        <v>146</v>
      </c>
    </row>
    <row r="42" spans="1:1" x14ac:dyDescent="0.3">
      <c r="A42" t="s">
        <v>147</v>
      </c>
    </row>
    <row r="43" spans="1:1" x14ac:dyDescent="0.3">
      <c r="A43" t="s">
        <v>148</v>
      </c>
    </row>
    <row r="44" spans="1:1" x14ac:dyDescent="0.3">
      <c r="A44" t="s">
        <v>149</v>
      </c>
    </row>
    <row r="45" spans="1:1" x14ac:dyDescent="0.3">
      <c r="A45" t="s">
        <v>150</v>
      </c>
    </row>
    <row r="46" spans="1:1" x14ac:dyDescent="0.3">
      <c r="A46" t="s">
        <v>151</v>
      </c>
    </row>
    <row r="47" spans="1:1" x14ac:dyDescent="0.3">
      <c r="A47" t="s">
        <v>152</v>
      </c>
    </row>
    <row r="48" spans="1:1" x14ac:dyDescent="0.3">
      <c r="A48" t="s">
        <v>153</v>
      </c>
    </row>
    <row r="49" spans="1:1" x14ac:dyDescent="0.3">
      <c r="A49" t="s">
        <v>154</v>
      </c>
    </row>
    <row r="50" spans="1:1" x14ac:dyDescent="0.3">
      <c r="A50" t="s">
        <v>155</v>
      </c>
    </row>
    <row r="51" spans="1:1" x14ac:dyDescent="0.3">
      <c r="A51" t="s">
        <v>156</v>
      </c>
    </row>
    <row r="52" spans="1:1" x14ac:dyDescent="0.3">
      <c r="A52" t="s">
        <v>157</v>
      </c>
    </row>
    <row r="53" spans="1:1" x14ac:dyDescent="0.3">
      <c r="A53" t="s">
        <v>158</v>
      </c>
    </row>
    <row r="54" spans="1:1" x14ac:dyDescent="0.3">
      <c r="A54" t="s">
        <v>159</v>
      </c>
    </row>
    <row r="55" spans="1:1" x14ac:dyDescent="0.3">
      <c r="A55" t="s">
        <v>160</v>
      </c>
    </row>
    <row r="56" spans="1:1" x14ac:dyDescent="0.3">
      <c r="A56" t="s">
        <v>161</v>
      </c>
    </row>
    <row r="57" spans="1:1" x14ac:dyDescent="0.3">
      <c r="A57" t="s">
        <v>162</v>
      </c>
    </row>
    <row r="58" spans="1:1" x14ac:dyDescent="0.3">
      <c r="A58" t="s">
        <v>163</v>
      </c>
    </row>
    <row r="59" spans="1:1" x14ac:dyDescent="0.3">
      <c r="A59" t="s">
        <v>164</v>
      </c>
    </row>
    <row r="60" spans="1:1" x14ac:dyDescent="0.3">
      <c r="A60" t="s">
        <v>165</v>
      </c>
    </row>
    <row r="61" spans="1:1" x14ac:dyDescent="0.3">
      <c r="A61" t="s">
        <v>166</v>
      </c>
    </row>
    <row r="62" spans="1:1" x14ac:dyDescent="0.3">
      <c r="A62" t="s">
        <v>167</v>
      </c>
    </row>
    <row r="63" spans="1:1" x14ac:dyDescent="0.3">
      <c r="A63" t="s">
        <v>168</v>
      </c>
    </row>
    <row r="64" spans="1:1" x14ac:dyDescent="0.3">
      <c r="A64" t="s">
        <v>169</v>
      </c>
    </row>
    <row r="65" spans="1:1" x14ac:dyDescent="0.3">
      <c r="A65" t="s">
        <v>170</v>
      </c>
    </row>
    <row r="66" spans="1:1" x14ac:dyDescent="0.3">
      <c r="A66" t="s">
        <v>171</v>
      </c>
    </row>
    <row r="67" spans="1:1" x14ac:dyDescent="0.3">
      <c r="A67" t="s">
        <v>172</v>
      </c>
    </row>
    <row r="68" spans="1:1" x14ac:dyDescent="0.3">
      <c r="A68" t="s">
        <v>173</v>
      </c>
    </row>
    <row r="69" spans="1:1" x14ac:dyDescent="0.3">
      <c r="A69" t="s">
        <v>174</v>
      </c>
    </row>
    <row r="70" spans="1:1" x14ac:dyDescent="0.3">
      <c r="A70" t="s">
        <v>175</v>
      </c>
    </row>
    <row r="71" spans="1:1" x14ac:dyDescent="0.3">
      <c r="A71" t="s">
        <v>176</v>
      </c>
    </row>
    <row r="72" spans="1:1" x14ac:dyDescent="0.3">
      <c r="A72" t="s">
        <v>177</v>
      </c>
    </row>
    <row r="73" spans="1:1" x14ac:dyDescent="0.3">
      <c r="A73" t="s">
        <v>178</v>
      </c>
    </row>
    <row r="74" spans="1:1" x14ac:dyDescent="0.3">
      <c r="A74" t="s">
        <v>179</v>
      </c>
    </row>
    <row r="75" spans="1:1" x14ac:dyDescent="0.3">
      <c r="A75" t="s">
        <v>180</v>
      </c>
    </row>
    <row r="76" spans="1:1" x14ac:dyDescent="0.3">
      <c r="A76" t="s">
        <v>181</v>
      </c>
    </row>
    <row r="77" spans="1:1" x14ac:dyDescent="0.3">
      <c r="A77" t="s">
        <v>182</v>
      </c>
    </row>
    <row r="78" spans="1:1" x14ac:dyDescent="0.3">
      <c r="A78" t="s">
        <v>183</v>
      </c>
    </row>
    <row r="79" spans="1:1" x14ac:dyDescent="0.3">
      <c r="A79" t="s">
        <v>184</v>
      </c>
    </row>
    <row r="80" spans="1:1" x14ac:dyDescent="0.3">
      <c r="A80" t="s">
        <v>185</v>
      </c>
    </row>
    <row r="81" spans="1:1" x14ac:dyDescent="0.3">
      <c r="A81" t="s">
        <v>186</v>
      </c>
    </row>
    <row r="82" spans="1:1" x14ac:dyDescent="0.3">
      <c r="A82" t="s">
        <v>187</v>
      </c>
    </row>
    <row r="83" spans="1:1" x14ac:dyDescent="0.3">
      <c r="A83" t="s">
        <v>188</v>
      </c>
    </row>
    <row r="84" spans="1:1" x14ac:dyDescent="0.3">
      <c r="A84" t="s">
        <v>189</v>
      </c>
    </row>
    <row r="85" spans="1:1" x14ac:dyDescent="0.3">
      <c r="A85" t="s">
        <v>190</v>
      </c>
    </row>
    <row r="86" spans="1:1" x14ac:dyDescent="0.3">
      <c r="A86" t="s">
        <v>191</v>
      </c>
    </row>
    <row r="87" spans="1:1" x14ac:dyDescent="0.3">
      <c r="A87" t="s">
        <v>192</v>
      </c>
    </row>
    <row r="88" spans="1:1" x14ac:dyDescent="0.3">
      <c r="A88" t="s">
        <v>193</v>
      </c>
    </row>
    <row r="89" spans="1:1" x14ac:dyDescent="0.3">
      <c r="A89" t="s">
        <v>194</v>
      </c>
    </row>
    <row r="90" spans="1:1" x14ac:dyDescent="0.3">
      <c r="A90" t="s">
        <v>195</v>
      </c>
    </row>
    <row r="91" spans="1:1" x14ac:dyDescent="0.3">
      <c r="A91" t="s">
        <v>196</v>
      </c>
    </row>
    <row r="92" spans="1:1" x14ac:dyDescent="0.3">
      <c r="A92" t="s">
        <v>197</v>
      </c>
    </row>
    <row r="93" spans="1:1" x14ac:dyDescent="0.3">
      <c r="A93" t="s">
        <v>198</v>
      </c>
    </row>
    <row r="94" spans="1:1" x14ac:dyDescent="0.3">
      <c r="A94" t="s">
        <v>199</v>
      </c>
    </row>
    <row r="95" spans="1:1" x14ac:dyDescent="0.3">
      <c r="A95" t="s">
        <v>200</v>
      </c>
    </row>
    <row r="96" spans="1:1" x14ac:dyDescent="0.3">
      <c r="A96" t="s">
        <v>201</v>
      </c>
    </row>
    <row r="97" spans="1:1" x14ac:dyDescent="0.3">
      <c r="A97" t="s">
        <v>202</v>
      </c>
    </row>
    <row r="98" spans="1:1" x14ac:dyDescent="0.3">
      <c r="A98" t="s">
        <v>203</v>
      </c>
    </row>
    <row r="99" spans="1:1" x14ac:dyDescent="0.3">
      <c r="A99" t="s">
        <v>204</v>
      </c>
    </row>
    <row r="100" spans="1:1" x14ac:dyDescent="0.3">
      <c r="A100" t="s">
        <v>205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How to use</vt:lpstr>
      <vt:lpstr>Items</vt:lpstr>
      <vt:lpstr>Entries</vt:lpstr>
      <vt:lpstr>Stock</vt:lpstr>
      <vt:lpstr>Wastage Report</vt:lpstr>
      <vt:lpstr>Lists</vt:lpstr>
      <vt:lpstr>Stock!Print_Titles</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Kitchen Stock &amp; Wastage Register (Excel)</dc:title>
  <dc:subject>Free Excel kitchen inventory and wastage register: purchases, issues to kitchen, wastage with reasons, staff meals, closing stock, par level alerts and a wastage report by reason.</dc:subject>
  <dc:creator>Nivesh Sahayak</dc:creator>
  <cp:keywords>Toolkit by GroupChatOn; Designed &amp; Developed by: Nivesh Sahayak</cp:keywords>
  <dc:description>Kitchen Stock &amp; Wastage Register (Excel). From Toolkit by GroupChatOn (https://toolkit.groupchaton.com). Designed &amp; Developed by: Nivesh Sahayak (https://www.niveshsahayak.in/)</dc:description>
  <cp:lastModifiedBy>Nivesh Sahayak</cp:lastModifiedBy>
  <dcterms:created xsi:type="dcterms:W3CDTF">2026-11-02T18:22:08Z</dcterms:created>
  <dcterms:modified xsi:type="dcterms:W3CDTF">2026-11-02T18:22:57Z</dcterms:modified>
  <cp:category>Restaurant &amp; Cloud Kitchen</cp:category>
</cp:coreProperties>
</file>