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ClaudeAi\GroupChatOn\toolkit-groupchaton\files\"/>
    </mc:Choice>
  </mc:AlternateContent>
  <xr:revisionPtr revIDLastSave="0" documentId="13_ncr:1_{C874C30E-09D4-4224-BB0F-62060EA8422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w to use" sheetId="1" r:id="rId1"/>
    <sheet name="Leads" sheetId="2" r:id="rId2"/>
    <sheet name="Summary" sheetId="3" r:id="rId3"/>
    <sheet name="Setup" sheetId="4" r:id="rId4"/>
  </sheets>
  <definedNames>
    <definedName name="_xlnm._FilterDatabase" localSheetId="1" hidden="1">Leads!$A$3:$Q$503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75" i="3" l="1"/>
  <c r="E75" i="3" s="1"/>
  <c r="A74" i="3"/>
  <c r="C74" i="3" s="1"/>
  <c r="A73" i="3"/>
  <c r="E73" i="3" s="1"/>
  <c r="A72" i="3"/>
  <c r="E72" i="3" s="1"/>
  <c r="A71" i="3"/>
  <c r="E71" i="3" s="1"/>
  <c r="A70" i="3"/>
  <c r="C70" i="3" s="1"/>
  <c r="A69" i="3"/>
  <c r="E69" i="3" s="1"/>
  <c r="A68" i="3"/>
  <c r="E68" i="3" s="1"/>
  <c r="A67" i="3"/>
  <c r="E67" i="3" s="1"/>
  <c r="B66" i="3"/>
  <c r="A66" i="3"/>
  <c r="C66" i="3" s="1"/>
  <c r="C65" i="3"/>
  <c r="A65" i="3"/>
  <c r="E65" i="3" s="1"/>
  <c r="A64" i="3"/>
  <c r="E64" i="3" s="1"/>
  <c r="A63" i="3"/>
  <c r="E63" i="3" s="1"/>
  <c r="A62" i="3"/>
  <c r="C62" i="3" s="1"/>
  <c r="C61" i="3"/>
  <c r="A61" i="3"/>
  <c r="E61" i="3" s="1"/>
  <c r="A60" i="3"/>
  <c r="E60" i="3" s="1"/>
  <c r="A59" i="3"/>
  <c r="E59" i="3" s="1"/>
  <c r="A58" i="3"/>
  <c r="C58" i="3" s="1"/>
  <c r="A57" i="3"/>
  <c r="E57" i="3" s="1"/>
  <c r="A56" i="3"/>
  <c r="E56" i="3" s="1"/>
  <c r="A55" i="3"/>
  <c r="E55" i="3" s="1"/>
  <c r="E54" i="3"/>
  <c r="D54" i="3"/>
  <c r="A54" i="3"/>
  <c r="C54" i="3" s="1"/>
  <c r="A53" i="3"/>
  <c r="E53" i="3" s="1"/>
  <c r="A52" i="3"/>
  <c r="E52" i="3" s="1"/>
  <c r="A51" i="3"/>
  <c r="E51" i="3" s="1"/>
  <c r="B50" i="3"/>
  <c r="A50" i="3"/>
  <c r="C50" i="3" s="1"/>
  <c r="A49" i="3"/>
  <c r="E49" i="3" s="1"/>
  <c r="A48" i="3"/>
  <c r="E48" i="3" s="1"/>
  <c r="A47" i="3"/>
  <c r="E47" i="3" s="1"/>
  <c r="A46" i="3"/>
  <c r="E46" i="3" s="1"/>
  <c r="E45" i="3"/>
  <c r="A43" i="3"/>
  <c r="F43" i="3" s="1"/>
  <c r="D42" i="3"/>
  <c r="A42" i="3"/>
  <c r="C42" i="3" s="1"/>
  <c r="C41" i="3"/>
  <c r="A41" i="3"/>
  <c r="F41" i="3" s="1"/>
  <c r="A40" i="3"/>
  <c r="F40" i="3" s="1"/>
  <c r="A39" i="3"/>
  <c r="C39" i="3" s="1"/>
  <c r="A38" i="3"/>
  <c r="F38" i="3" s="1"/>
  <c r="A37" i="3"/>
  <c r="F37" i="3" s="1"/>
  <c r="A36" i="3"/>
  <c r="F36" i="3" s="1"/>
  <c r="A35" i="3"/>
  <c r="D35" i="3" s="1"/>
  <c r="A34" i="3"/>
  <c r="D34" i="3" s="1"/>
  <c r="A33" i="3"/>
  <c r="F33" i="3" s="1"/>
  <c r="F32" i="3"/>
  <c r="D32" i="3"/>
  <c r="A32" i="3"/>
  <c r="C32" i="3" s="1"/>
  <c r="C31" i="3"/>
  <c r="A31" i="3"/>
  <c r="F31" i="3" s="1"/>
  <c r="C30" i="3"/>
  <c r="A30" i="3"/>
  <c r="F30" i="3" s="1"/>
  <c r="A29" i="3"/>
  <c r="F29" i="3" s="1"/>
  <c r="F28" i="3"/>
  <c r="A26" i="3"/>
  <c r="C26" i="3" s="1"/>
  <c r="A25" i="3"/>
  <c r="C25" i="3" s="1"/>
  <c r="A24" i="3"/>
  <c r="B24" i="3" s="1"/>
  <c r="A23" i="3"/>
  <c r="C23" i="3" s="1"/>
  <c r="A22" i="3"/>
  <c r="C22" i="3" s="1"/>
  <c r="A21" i="3"/>
  <c r="B21" i="3" s="1"/>
  <c r="A20" i="3"/>
  <c r="C20" i="3" s="1"/>
  <c r="A19" i="3"/>
  <c r="C19" i="3" s="1"/>
  <c r="A18" i="3"/>
  <c r="B18" i="3" s="1"/>
  <c r="A17" i="3"/>
  <c r="C17" i="3" s="1"/>
  <c r="C16" i="3"/>
  <c r="B14" i="3"/>
  <c r="A14" i="3"/>
  <c r="B13" i="3"/>
  <c r="A13" i="3"/>
  <c r="B11" i="3"/>
  <c r="B10" i="3"/>
  <c r="B12" i="3" s="1"/>
  <c r="B6" i="3"/>
  <c r="B5" i="3"/>
  <c r="A2" i="3"/>
  <c r="Q503" i="2"/>
  <c r="O503" i="2"/>
  <c r="P503" i="2" s="1"/>
  <c r="Q502" i="2"/>
  <c r="O502" i="2"/>
  <c r="P502" i="2" s="1"/>
  <c r="Q501" i="2"/>
  <c r="O501" i="2"/>
  <c r="P501" i="2" s="1"/>
  <c r="Q500" i="2"/>
  <c r="O500" i="2"/>
  <c r="P500" i="2" s="1"/>
  <c r="Q499" i="2"/>
  <c r="O499" i="2"/>
  <c r="P499" i="2" s="1"/>
  <c r="Q498" i="2"/>
  <c r="O498" i="2"/>
  <c r="P498" i="2" s="1"/>
  <c r="Q497" i="2"/>
  <c r="O497" i="2"/>
  <c r="P497" i="2" s="1"/>
  <c r="Q496" i="2"/>
  <c r="O496" i="2"/>
  <c r="P496" i="2" s="1"/>
  <c r="Q495" i="2"/>
  <c r="O495" i="2"/>
  <c r="P495" i="2" s="1"/>
  <c r="Q494" i="2"/>
  <c r="O494" i="2"/>
  <c r="P494" i="2" s="1"/>
  <c r="Q493" i="2"/>
  <c r="O493" i="2"/>
  <c r="P493" i="2" s="1"/>
  <c r="Q492" i="2"/>
  <c r="O492" i="2"/>
  <c r="P492" i="2" s="1"/>
  <c r="Q491" i="2"/>
  <c r="O491" i="2"/>
  <c r="P491" i="2" s="1"/>
  <c r="Q490" i="2"/>
  <c r="O490" i="2"/>
  <c r="P490" i="2" s="1"/>
  <c r="Q489" i="2"/>
  <c r="O489" i="2"/>
  <c r="P489" i="2" s="1"/>
  <c r="Q488" i="2"/>
  <c r="O488" i="2"/>
  <c r="P488" i="2" s="1"/>
  <c r="Q487" i="2"/>
  <c r="O487" i="2"/>
  <c r="P487" i="2" s="1"/>
  <c r="Q486" i="2"/>
  <c r="O486" i="2"/>
  <c r="P486" i="2" s="1"/>
  <c r="Q485" i="2"/>
  <c r="O485" i="2"/>
  <c r="P485" i="2" s="1"/>
  <c r="Q484" i="2"/>
  <c r="O484" i="2"/>
  <c r="P484" i="2" s="1"/>
  <c r="Q483" i="2"/>
  <c r="O483" i="2"/>
  <c r="P483" i="2" s="1"/>
  <c r="Q482" i="2"/>
  <c r="O482" i="2"/>
  <c r="P482" i="2" s="1"/>
  <c r="Q481" i="2"/>
  <c r="P481" i="2"/>
  <c r="O481" i="2"/>
  <c r="Q480" i="2"/>
  <c r="O480" i="2"/>
  <c r="P480" i="2" s="1"/>
  <c r="Q479" i="2"/>
  <c r="O479" i="2"/>
  <c r="P479" i="2" s="1"/>
  <c r="Q478" i="2"/>
  <c r="O478" i="2"/>
  <c r="P478" i="2" s="1"/>
  <c r="Q477" i="2"/>
  <c r="O477" i="2"/>
  <c r="P477" i="2" s="1"/>
  <c r="Q476" i="2"/>
  <c r="O476" i="2"/>
  <c r="P476" i="2" s="1"/>
  <c r="Q475" i="2"/>
  <c r="O475" i="2"/>
  <c r="P475" i="2" s="1"/>
  <c r="Q474" i="2"/>
  <c r="O474" i="2"/>
  <c r="P474" i="2" s="1"/>
  <c r="Q473" i="2"/>
  <c r="O473" i="2"/>
  <c r="P473" i="2" s="1"/>
  <c r="Q472" i="2"/>
  <c r="O472" i="2"/>
  <c r="P472" i="2" s="1"/>
  <c r="Q471" i="2"/>
  <c r="O471" i="2"/>
  <c r="P471" i="2" s="1"/>
  <c r="Q470" i="2"/>
  <c r="O470" i="2"/>
  <c r="P470" i="2" s="1"/>
  <c r="Q469" i="2"/>
  <c r="O469" i="2"/>
  <c r="P469" i="2" s="1"/>
  <c r="Q468" i="2"/>
  <c r="O468" i="2"/>
  <c r="P468" i="2" s="1"/>
  <c r="Q467" i="2"/>
  <c r="O467" i="2"/>
  <c r="P467" i="2" s="1"/>
  <c r="Q466" i="2"/>
  <c r="O466" i="2"/>
  <c r="P466" i="2" s="1"/>
  <c r="Q465" i="2"/>
  <c r="P465" i="2"/>
  <c r="O465" i="2"/>
  <c r="Q464" i="2"/>
  <c r="O464" i="2"/>
  <c r="P464" i="2" s="1"/>
  <c r="Q463" i="2"/>
  <c r="O463" i="2"/>
  <c r="P463" i="2" s="1"/>
  <c r="Q462" i="2"/>
  <c r="O462" i="2"/>
  <c r="P462" i="2" s="1"/>
  <c r="Q461" i="2"/>
  <c r="O461" i="2"/>
  <c r="P461" i="2" s="1"/>
  <c r="Q460" i="2"/>
  <c r="O460" i="2"/>
  <c r="P460" i="2" s="1"/>
  <c r="Q459" i="2"/>
  <c r="O459" i="2"/>
  <c r="P459" i="2" s="1"/>
  <c r="Q458" i="2"/>
  <c r="O458" i="2"/>
  <c r="P458" i="2" s="1"/>
  <c r="Q457" i="2"/>
  <c r="O457" i="2"/>
  <c r="P457" i="2" s="1"/>
  <c r="Q456" i="2"/>
  <c r="P456" i="2"/>
  <c r="O456" i="2"/>
  <c r="Q455" i="2"/>
  <c r="O455" i="2"/>
  <c r="P455" i="2" s="1"/>
  <c r="Q454" i="2"/>
  <c r="O454" i="2"/>
  <c r="P454" i="2" s="1"/>
  <c r="Q453" i="2"/>
  <c r="O453" i="2"/>
  <c r="P453" i="2" s="1"/>
  <c r="Q452" i="2"/>
  <c r="O452" i="2"/>
  <c r="P452" i="2" s="1"/>
  <c r="Q451" i="2"/>
  <c r="O451" i="2"/>
  <c r="P451" i="2" s="1"/>
  <c r="Q450" i="2"/>
  <c r="O450" i="2"/>
  <c r="P450" i="2" s="1"/>
  <c r="Q449" i="2"/>
  <c r="O449" i="2"/>
  <c r="P449" i="2" s="1"/>
  <c r="Q448" i="2"/>
  <c r="O448" i="2"/>
  <c r="P448" i="2" s="1"/>
  <c r="Q447" i="2"/>
  <c r="O447" i="2"/>
  <c r="P447" i="2" s="1"/>
  <c r="Q446" i="2"/>
  <c r="O446" i="2"/>
  <c r="P446" i="2" s="1"/>
  <c r="Q445" i="2"/>
  <c r="O445" i="2"/>
  <c r="P445" i="2" s="1"/>
  <c r="Q444" i="2"/>
  <c r="O444" i="2"/>
  <c r="P444" i="2" s="1"/>
  <c r="Q443" i="2"/>
  <c r="O443" i="2"/>
  <c r="P443" i="2" s="1"/>
  <c r="Q442" i="2"/>
  <c r="O442" i="2"/>
  <c r="P442" i="2" s="1"/>
  <c r="Q441" i="2"/>
  <c r="O441" i="2"/>
  <c r="P441" i="2" s="1"/>
  <c r="Q440" i="2"/>
  <c r="O440" i="2"/>
  <c r="P440" i="2" s="1"/>
  <c r="Q439" i="2"/>
  <c r="O439" i="2"/>
  <c r="P439" i="2" s="1"/>
  <c r="Q438" i="2"/>
  <c r="O438" i="2"/>
  <c r="P438" i="2" s="1"/>
  <c r="Q437" i="2"/>
  <c r="O437" i="2"/>
  <c r="P437" i="2" s="1"/>
  <c r="Q436" i="2"/>
  <c r="O436" i="2"/>
  <c r="P436" i="2" s="1"/>
  <c r="Q435" i="2"/>
  <c r="O435" i="2"/>
  <c r="P435" i="2" s="1"/>
  <c r="Q434" i="2"/>
  <c r="O434" i="2"/>
  <c r="P434" i="2" s="1"/>
  <c r="Q433" i="2"/>
  <c r="O433" i="2"/>
  <c r="P433" i="2" s="1"/>
  <c r="Q432" i="2"/>
  <c r="O432" i="2"/>
  <c r="P432" i="2" s="1"/>
  <c r="Q431" i="2"/>
  <c r="O431" i="2"/>
  <c r="P431" i="2" s="1"/>
  <c r="Q430" i="2"/>
  <c r="O430" i="2"/>
  <c r="P430" i="2" s="1"/>
  <c r="Q429" i="2"/>
  <c r="O429" i="2"/>
  <c r="P429" i="2" s="1"/>
  <c r="Q428" i="2"/>
  <c r="O428" i="2"/>
  <c r="P428" i="2" s="1"/>
  <c r="Q427" i="2"/>
  <c r="O427" i="2"/>
  <c r="P427" i="2" s="1"/>
  <c r="Q426" i="2"/>
  <c r="O426" i="2"/>
  <c r="P426" i="2" s="1"/>
  <c r="Q425" i="2"/>
  <c r="O425" i="2"/>
  <c r="P425" i="2" s="1"/>
  <c r="Q424" i="2"/>
  <c r="O424" i="2"/>
  <c r="P424" i="2" s="1"/>
  <c r="Q423" i="2"/>
  <c r="O423" i="2"/>
  <c r="P423" i="2" s="1"/>
  <c r="Q422" i="2"/>
  <c r="O422" i="2"/>
  <c r="P422" i="2" s="1"/>
  <c r="Q421" i="2"/>
  <c r="O421" i="2"/>
  <c r="P421" i="2" s="1"/>
  <c r="Q420" i="2"/>
  <c r="O420" i="2"/>
  <c r="P420" i="2" s="1"/>
  <c r="Q419" i="2"/>
  <c r="O419" i="2"/>
  <c r="P419" i="2" s="1"/>
  <c r="Q418" i="2"/>
  <c r="O418" i="2"/>
  <c r="P418" i="2" s="1"/>
  <c r="Q417" i="2"/>
  <c r="O417" i="2"/>
  <c r="P417" i="2" s="1"/>
  <c r="Q416" i="2"/>
  <c r="O416" i="2"/>
  <c r="P416" i="2" s="1"/>
  <c r="Q415" i="2"/>
  <c r="O415" i="2"/>
  <c r="P415" i="2" s="1"/>
  <c r="Q414" i="2"/>
  <c r="O414" i="2"/>
  <c r="P414" i="2" s="1"/>
  <c r="Q413" i="2"/>
  <c r="O413" i="2"/>
  <c r="P413" i="2" s="1"/>
  <c r="Q412" i="2"/>
  <c r="O412" i="2"/>
  <c r="P412" i="2" s="1"/>
  <c r="Q411" i="2"/>
  <c r="O411" i="2"/>
  <c r="P411" i="2" s="1"/>
  <c r="Q410" i="2"/>
  <c r="O410" i="2"/>
  <c r="P410" i="2" s="1"/>
  <c r="Q409" i="2"/>
  <c r="O409" i="2"/>
  <c r="P409" i="2" s="1"/>
  <c r="Q408" i="2"/>
  <c r="O408" i="2"/>
  <c r="P408" i="2" s="1"/>
  <c r="Q407" i="2"/>
  <c r="O407" i="2"/>
  <c r="P407" i="2" s="1"/>
  <c r="Q406" i="2"/>
  <c r="O406" i="2"/>
  <c r="P406" i="2" s="1"/>
  <c r="Q405" i="2"/>
  <c r="O405" i="2"/>
  <c r="P405" i="2" s="1"/>
  <c r="Q404" i="2"/>
  <c r="O404" i="2"/>
  <c r="P404" i="2" s="1"/>
  <c r="Q403" i="2"/>
  <c r="O403" i="2"/>
  <c r="P403" i="2" s="1"/>
  <c r="Q402" i="2"/>
  <c r="O402" i="2"/>
  <c r="P402" i="2" s="1"/>
  <c r="Q401" i="2"/>
  <c r="O401" i="2"/>
  <c r="P401" i="2" s="1"/>
  <c r="Q400" i="2"/>
  <c r="O400" i="2"/>
  <c r="P400" i="2" s="1"/>
  <c r="Q399" i="2"/>
  <c r="P399" i="2"/>
  <c r="O399" i="2"/>
  <c r="Q398" i="2"/>
  <c r="O398" i="2"/>
  <c r="P398" i="2" s="1"/>
  <c r="Q397" i="2"/>
  <c r="O397" i="2"/>
  <c r="P397" i="2" s="1"/>
  <c r="Q396" i="2"/>
  <c r="O396" i="2"/>
  <c r="P396" i="2" s="1"/>
  <c r="Q395" i="2"/>
  <c r="O395" i="2"/>
  <c r="P395" i="2" s="1"/>
  <c r="Q394" i="2"/>
  <c r="O394" i="2"/>
  <c r="P394" i="2" s="1"/>
  <c r="Q393" i="2"/>
  <c r="O393" i="2"/>
  <c r="P393" i="2" s="1"/>
  <c r="Q392" i="2"/>
  <c r="O392" i="2"/>
  <c r="P392" i="2" s="1"/>
  <c r="Q391" i="2"/>
  <c r="O391" i="2"/>
  <c r="P391" i="2" s="1"/>
  <c r="Q390" i="2"/>
  <c r="O390" i="2"/>
  <c r="P390" i="2" s="1"/>
  <c r="Q389" i="2"/>
  <c r="O389" i="2"/>
  <c r="P389" i="2" s="1"/>
  <c r="Q388" i="2"/>
  <c r="O388" i="2"/>
  <c r="P388" i="2" s="1"/>
  <c r="Q387" i="2"/>
  <c r="O387" i="2"/>
  <c r="P387" i="2" s="1"/>
  <c r="Q386" i="2"/>
  <c r="O386" i="2"/>
  <c r="P386" i="2" s="1"/>
  <c r="Q385" i="2"/>
  <c r="O385" i="2"/>
  <c r="P385" i="2" s="1"/>
  <c r="Q384" i="2"/>
  <c r="O384" i="2"/>
  <c r="P384" i="2" s="1"/>
  <c r="Q383" i="2"/>
  <c r="O383" i="2"/>
  <c r="P383" i="2" s="1"/>
  <c r="Q382" i="2"/>
  <c r="O382" i="2"/>
  <c r="P382" i="2" s="1"/>
  <c r="Q381" i="2"/>
  <c r="O381" i="2"/>
  <c r="P381" i="2" s="1"/>
  <c r="Q380" i="2"/>
  <c r="O380" i="2"/>
  <c r="P380" i="2" s="1"/>
  <c r="Q379" i="2"/>
  <c r="O379" i="2"/>
  <c r="P379" i="2" s="1"/>
  <c r="Q378" i="2"/>
  <c r="O378" i="2"/>
  <c r="P378" i="2" s="1"/>
  <c r="Q377" i="2"/>
  <c r="O377" i="2"/>
  <c r="P377" i="2" s="1"/>
  <c r="Q376" i="2"/>
  <c r="O376" i="2"/>
  <c r="P376" i="2" s="1"/>
  <c r="Q375" i="2"/>
  <c r="O375" i="2"/>
  <c r="P375" i="2" s="1"/>
  <c r="Q374" i="2"/>
  <c r="O374" i="2"/>
  <c r="P374" i="2" s="1"/>
  <c r="Q373" i="2"/>
  <c r="O373" i="2"/>
  <c r="P373" i="2" s="1"/>
  <c r="Q372" i="2"/>
  <c r="O372" i="2"/>
  <c r="P372" i="2" s="1"/>
  <c r="Q371" i="2"/>
  <c r="O371" i="2"/>
  <c r="P371" i="2" s="1"/>
  <c r="Q370" i="2"/>
  <c r="O370" i="2"/>
  <c r="P370" i="2" s="1"/>
  <c r="Q369" i="2"/>
  <c r="O369" i="2"/>
  <c r="P369" i="2" s="1"/>
  <c r="Q368" i="2"/>
  <c r="P368" i="2"/>
  <c r="O368" i="2"/>
  <c r="Q367" i="2"/>
  <c r="O367" i="2"/>
  <c r="P367" i="2" s="1"/>
  <c r="Q366" i="2"/>
  <c r="O366" i="2"/>
  <c r="P366" i="2" s="1"/>
  <c r="Q365" i="2"/>
  <c r="O365" i="2"/>
  <c r="P365" i="2" s="1"/>
  <c r="Q364" i="2"/>
  <c r="O364" i="2"/>
  <c r="P364" i="2" s="1"/>
  <c r="Q363" i="2"/>
  <c r="O363" i="2"/>
  <c r="P363" i="2" s="1"/>
  <c r="Q362" i="2"/>
  <c r="O362" i="2"/>
  <c r="P362" i="2" s="1"/>
  <c r="Q361" i="2"/>
  <c r="O361" i="2"/>
  <c r="P361" i="2" s="1"/>
  <c r="Q360" i="2"/>
  <c r="O360" i="2"/>
  <c r="P360" i="2" s="1"/>
  <c r="Q359" i="2"/>
  <c r="O359" i="2"/>
  <c r="P359" i="2" s="1"/>
  <c r="Q358" i="2"/>
  <c r="O358" i="2"/>
  <c r="P358" i="2" s="1"/>
  <c r="Q357" i="2"/>
  <c r="O357" i="2"/>
  <c r="P357" i="2" s="1"/>
  <c r="Q356" i="2"/>
  <c r="P356" i="2"/>
  <c r="O356" i="2"/>
  <c r="Q355" i="2"/>
  <c r="O355" i="2"/>
  <c r="P355" i="2" s="1"/>
  <c r="Q354" i="2"/>
  <c r="O354" i="2"/>
  <c r="P354" i="2" s="1"/>
  <c r="Q353" i="2"/>
  <c r="O353" i="2"/>
  <c r="P353" i="2" s="1"/>
  <c r="Q352" i="2"/>
  <c r="O352" i="2"/>
  <c r="P352" i="2" s="1"/>
  <c r="Q351" i="2"/>
  <c r="O351" i="2"/>
  <c r="P351" i="2" s="1"/>
  <c r="Q350" i="2"/>
  <c r="O350" i="2"/>
  <c r="P350" i="2" s="1"/>
  <c r="Q349" i="2"/>
  <c r="O349" i="2"/>
  <c r="P349" i="2" s="1"/>
  <c r="Q348" i="2"/>
  <c r="O348" i="2"/>
  <c r="P348" i="2" s="1"/>
  <c r="Q347" i="2"/>
  <c r="O347" i="2"/>
  <c r="P347" i="2" s="1"/>
  <c r="Q346" i="2"/>
  <c r="O346" i="2"/>
  <c r="P346" i="2" s="1"/>
  <c r="Q345" i="2"/>
  <c r="O345" i="2"/>
  <c r="P345" i="2" s="1"/>
  <c r="Q344" i="2"/>
  <c r="O344" i="2"/>
  <c r="P344" i="2" s="1"/>
  <c r="Q343" i="2"/>
  <c r="O343" i="2"/>
  <c r="P343" i="2" s="1"/>
  <c r="Q342" i="2"/>
  <c r="O342" i="2"/>
  <c r="P342" i="2" s="1"/>
  <c r="Q341" i="2"/>
  <c r="O341" i="2"/>
  <c r="P341" i="2" s="1"/>
  <c r="Q340" i="2"/>
  <c r="O340" i="2"/>
  <c r="P340" i="2" s="1"/>
  <c r="Q339" i="2"/>
  <c r="O339" i="2"/>
  <c r="P339" i="2" s="1"/>
  <c r="Q338" i="2"/>
  <c r="O338" i="2"/>
  <c r="P338" i="2" s="1"/>
  <c r="Q337" i="2"/>
  <c r="O337" i="2"/>
  <c r="P337" i="2" s="1"/>
  <c r="Q336" i="2"/>
  <c r="O336" i="2"/>
  <c r="P336" i="2" s="1"/>
  <c r="Q335" i="2"/>
  <c r="O335" i="2"/>
  <c r="P335" i="2" s="1"/>
  <c r="Q334" i="2"/>
  <c r="O334" i="2"/>
  <c r="P334" i="2" s="1"/>
  <c r="Q333" i="2"/>
  <c r="O333" i="2"/>
  <c r="P333" i="2" s="1"/>
  <c r="Q332" i="2"/>
  <c r="O332" i="2"/>
  <c r="P332" i="2" s="1"/>
  <c r="Q331" i="2"/>
  <c r="O331" i="2"/>
  <c r="P331" i="2" s="1"/>
  <c r="Q330" i="2"/>
  <c r="O330" i="2"/>
  <c r="P330" i="2" s="1"/>
  <c r="Q329" i="2"/>
  <c r="O329" i="2"/>
  <c r="P329" i="2" s="1"/>
  <c r="Q328" i="2"/>
  <c r="P328" i="2"/>
  <c r="O328" i="2"/>
  <c r="Q327" i="2"/>
  <c r="O327" i="2"/>
  <c r="P327" i="2" s="1"/>
  <c r="Q326" i="2"/>
  <c r="O326" i="2"/>
  <c r="P326" i="2" s="1"/>
  <c r="Q325" i="2"/>
  <c r="O325" i="2"/>
  <c r="P325" i="2" s="1"/>
  <c r="Q324" i="2"/>
  <c r="O324" i="2"/>
  <c r="P324" i="2" s="1"/>
  <c r="Q323" i="2"/>
  <c r="O323" i="2"/>
  <c r="P323" i="2" s="1"/>
  <c r="Q322" i="2"/>
  <c r="O322" i="2"/>
  <c r="P322" i="2" s="1"/>
  <c r="Q321" i="2"/>
  <c r="O321" i="2"/>
  <c r="P321" i="2" s="1"/>
  <c r="Q320" i="2"/>
  <c r="O320" i="2"/>
  <c r="P320" i="2" s="1"/>
  <c r="Q319" i="2"/>
  <c r="O319" i="2"/>
  <c r="P319" i="2" s="1"/>
  <c r="Q318" i="2"/>
  <c r="O318" i="2"/>
  <c r="P318" i="2" s="1"/>
  <c r="Q317" i="2"/>
  <c r="O317" i="2"/>
  <c r="P317" i="2" s="1"/>
  <c r="Q316" i="2"/>
  <c r="O316" i="2"/>
  <c r="P316" i="2" s="1"/>
  <c r="Q315" i="2"/>
  <c r="O315" i="2"/>
  <c r="P315" i="2" s="1"/>
  <c r="Q314" i="2"/>
  <c r="O314" i="2"/>
  <c r="P314" i="2" s="1"/>
  <c r="Q313" i="2"/>
  <c r="O313" i="2"/>
  <c r="P313" i="2" s="1"/>
  <c r="Q312" i="2"/>
  <c r="O312" i="2"/>
  <c r="P312" i="2" s="1"/>
  <c r="Q311" i="2"/>
  <c r="O311" i="2"/>
  <c r="P311" i="2" s="1"/>
  <c r="Q310" i="2"/>
  <c r="O310" i="2"/>
  <c r="P310" i="2" s="1"/>
  <c r="Q309" i="2"/>
  <c r="O309" i="2"/>
  <c r="P309" i="2" s="1"/>
  <c r="Q308" i="2"/>
  <c r="O308" i="2"/>
  <c r="P308" i="2" s="1"/>
  <c r="Q307" i="2"/>
  <c r="O307" i="2"/>
  <c r="P307" i="2" s="1"/>
  <c r="Q306" i="2"/>
  <c r="O306" i="2"/>
  <c r="P306" i="2" s="1"/>
  <c r="Q305" i="2"/>
  <c r="O305" i="2"/>
  <c r="P305" i="2" s="1"/>
  <c r="Q304" i="2"/>
  <c r="O304" i="2"/>
  <c r="P304" i="2" s="1"/>
  <c r="Q303" i="2"/>
  <c r="O303" i="2"/>
  <c r="P303" i="2" s="1"/>
  <c r="Q302" i="2"/>
  <c r="P302" i="2"/>
  <c r="O302" i="2"/>
  <c r="Q301" i="2"/>
  <c r="O301" i="2"/>
  <c r="P301" i="2" s="1"/>
  <c r="Q300" i="2"/>
  <c r="O300" i="2"/>
  <c r="P300" i="2" s="1"/>
  <c r="Q299" i="2"/>
  <c r="O299" i="2"/>
  <c r="P299" i="2" s="1"/>
  <c r="Q298" i="2"/>
  <c r="O298" i="2"/>
  <c r="P298" i="2" s="1"/>
  <c r="Q297" i="2"/>
  <c r="O297" i="2"/>
  <c r="P297" i="2" s="1"/>
  <c r="Q296" i="2"/>
  <c r="O296" i="2"/>
  <c r="P296" i="2" s="1"/>
  <c r="Q295" i="2"/>
  <c r="O295" i="2"/>
  <c r="P295" i="2" s="1"/>
  <c r="Q294" i="2"/>
  <c r="O294" i="2"/>
  <c r="P294" i="2" s="1"/>
  <c r="Q293" i="2"/>
  <c r="O293" i="2"/>
  <c r="P293" i="2" s="1"/>
  <c r="Q292" i="2"/>
  <c r="O292" i="2"/>
  <c r="P292" i="2" s="1"/>
  <c r="Q291" i="2"/>
  <c r="O291" i="2"/>
  <c r="P291" i="2" s="1"/>
  <c r="Q290" i="2"/>
  <c r="O290" i="2"/>
  <c r="P290" i="2" s="1"/>
  <c r="Q289" i="2"/>
  <c r="O289" i="2"/>
  <c r="P289" i="2" s="1"/>
  <c r="Q288" i="2"/>
  <c r="O288" i="2"/>
  <c r="P288" i="2" s="1"/>
  <c r="Q287" i="2"/>
  <c r="O287" i="2"/>
  <c r="P287" i="2" s="1"/>
  <c r="Q286" i="2"/>
  <c r="O286" i="2"/>
  <c r="P286" i="2" s="1"/>
  <c r="Q285" i="2"/>
  <c r="O285" i="2"/>
  <c r="P285" i="2" s="1"/>
  <c r="Q284" i="2"/>
  <c r="O284" i="2"/>
  <c r="P284" i="2" s="1"/>
  <c r="Q283" i="2"/>
  <c r="O283" i="2"/>
  <c r="P283" i="2" s="1"/>
  <c r="Q282" i="2"/>
  <c r="O282" i="2"/>
  <c r="P282" i="2" s="1"/>
  <c r="Q281" i="2"/>
  <c r="O281" i="2"/>
  <c r="P281" i="2" s="1"/>
  <c r="Q280" i="2"/>
  <c r="O280" i="2"/>
  <c r="P280" i="2" s="1"/>
  <c r="Q279" i="2"/>
  <c r="O279" i="2"/>
  <c r="P279" i="2" s="1"/>
  <c r="Q278" i="2"/>
  <c r="O278" i="2"/>
  <c r="P278" i="2" s="1"/>
  <c r="Q277" i="2"/>
  <c r="O277" i="2"/>
  <c r="P277" i="2" s="1"/>
  <c r="Q276" i="2"/>
  <c r="O276" i="2"/>
  <c r="P276" i="2" s="1"/>
  <c r="Q275" i="2"/>
  <c r="O275" i="2"/>
  <c r="P275" i="2" s="1"/>
  <c r="Q274" i="2"/>
  <c r="O274" i="2"/>
  <c r="P274" i="2" s="1"/>
  <c r="Q273" i="2"/>
  <c r="O273" i="2"/>
  <c r="P273" i="2" s="1"/>
  <c r="Q272" i="2"/>
  <c r="O272" i="2"/>
  <c r="P272" i="2" s="1"/>
  <c r="Q271" i="2"/>
  <c r="O271" i="2"/>
  <c r="P271" i="2" s="1"/>
  <c r="Q270" i="2"/>
  <c r="O270" i="2"/>
  <c r="P270" i="2" s="1"/>
  <c r="Q269" i="2"/>
  <c r="O269" i="2"/>
  <c r="P269" i="2" s="1"/>
  <c r="Q268" i="2"/>
  <c r="O268" i="2"/>
  <c r="P268" i="2" s="1"/>
  <c r="Q267" i="2"/>
  <c r="O267" i="2"/>
  <c r="P267" i="2" s="1"/>
  <c r="Q266" i="2"/>
  <c r="O266" i="2"/>
  <c r="P266" i="2" s="1"/>
  <c r="Q265" i="2"/>
  <c r="O265" i="2"/>
  <c r="P265" i="2" s="1"/>
  <c r="Q264" i="2"/>
  <c r="O264" i="2"/>
  <c r="P264" i="2" s="1"/>
  <c r="Q263" i="2"/>
  <c r="O263" i="2"/>
  <c r="P263" i="2" s="1"/>
  <c r="Q262" i="2"/>
  <c r="O262" i="2"/>
  <c r="P262" i="2" s="1"/>
  <c r="Q261" i="2"/>
  <c r="O261" i="2"/>
  <c r="P261" i="2" s="1"/>
  <c r="Q260" i="2"/>
  <c r="O260" i="2"/>
  <c r="P260" i="2" s="1"/>
  <c r="Q259" i="2"/>
  <c r="O259" i="2"/>
  <c r="P259" i="2" s="1"/>
  <c r="Q258" i="2"/>
  <c r="O258" i="2"/>
  <c r="P258" i="2" s="1"/>
  <c r="Q257" i="2"/>
  <c r="O257" i="2"/>
  <c r="P257" i="2" s="1"/>
  <c r="Q256" i="2"/>
  <c r="O256" i="2"/>
  <c r="P256" i="2" s="1"/>
  <c r="Q255" i="2"/>
  <c r="O255" i="2"/>
  <c r="P255" i="2" s="1"/>
  <c r="Q254" i="2"/>
  <c r="O254" i="2"/>
  <c r="P254" i="2" s="1"/>
  <c r="Q253" i="2"/>
  <c r="O253" i="2"/>
  <c r="P253" i="2" s="1"/>
  <c r="Q252" i="2"/>
  <c r="O252" i="2"/>
  <c r="P252" i="2" s="1"/>
  <c r="Q251" i="2"/>
  <c r="P251" i="2"/>
  <c r="O251" i="2"/>
  <c r="Q250" i="2"/>
  <c r="O250" i="2"/>
  <c r="P250" i="2" s="1"/>
  <c r="Q249" i="2"/>
  <c r="O249" i="2"/>
  <c r="P249" i="2" s="1"/>
  <c r="Q248" i="2"/>
  <c r="O248" i="2"/>
  <c r="P248" i="2" s="1"/>
  <c r="Q247" i="2"/>
  <c r="O247" i="2"/>
  <c r="P247" i="2" s="1"/>
  <c r="Q246" i="2"/>
  <c r="O246" i="2"/>
  <c r="P246" i="2" s="1"/>
  <c r="Q245" i="2"/>
  <c r="P245" i="2"/>
  <c r="O245" i="2"/>
  <c r="Q244" i="2"/>
  <c r="O244" i="2"/>
  <c r="P244" i="2" s="1"/>
  <c r="Q243" i="2"/>
  <c r="O243" i="2"/>
  <c r="P243" i="2" s="1"/>
  <c r="Q242" i="2"/>
  <c r="O242" i="2"/>
  <c r="P242" i="2" s="1"/>
  <c r="Q241" i="2"/>
  <c r="O241" i="2"/>
  <c r="P241" i="2" s="1"/>
  <c r="Q240" i="2"/>
  <c r="O240" i="2"/>
  <c r="P240" i="2" s="1"/>
  <c r="Q239" i="2"/>
  <c r="O239" i="2"/>
  <c r="P239" i="2" s="1"/>
  <c r="Q238" i="2"/>
  <c r="O238" i="2"/>
  <c r="P238" i="2" s="1"/>
  <c r="Q237" i="2"/>
  <c r="O237" i="2"/>
  <c r="P237" i="2" s="1"/>
  <c r="Q236" i="2"/>
  <c r="P236" i="2"/>
  <c r="O236" i="2"/>
  <c r="Q235" i="2"/>
  <c r="O235" i="2"/>
  <c r="P235" i="2" s="1"/>
  <c r="Q234" i="2"/>
  <c r="O234" i="2"/>
  <c r="P234" i="2" s="1"/>
  <c r="Q233" i="2"/>
  <c r="O233" i="2"/>
  <c r="P233" i="2" s="1"/>
  <c r="Q232" i="2"/>
  <c r="O232" i="2"/>
  <c r="P232" i="2" s="1"/>
  <c r="Q231" i="2"/>
  <c r="O231" i="2"/>
  <c r="P231" i="2" s="1"/>
  <c r="Q230" i="2"/>
  <c r="O230" i="2"/>
  <c r="P230" i="2" s="1"/>
  <c r="Q229" i="2"/>
  <c r="O229" i="2"/>
  <c r="P229" i="2" s="1"/>
  <c r="Q228" i="2"/>
  <c r="O228" i="2"/>
  <c r="P228" i="2" s="1"/>
  <c r="Q227" i="2"/>
  <c r="O227" i="2"/>
  <c r="P227" i="2" s="1"/>
  <c r="Q226" i="2"/>
  <c r="O226" i="2"/>
  <c r="P226" i="2" s="1"/>
  <c r="Q225" i="2"/>
  <c r="O225" i="2"/>
  <c r="P225" i="2" s="1"/>
  <c r="Q224" i="2"/>
  <c r="O224" i="2"/>
  <c r="P224" i="2" s="1"/>
  <c r="Q223" i="2"/>
  <c r="O223" i="2"/>
  <c r="P223" i="2" s="1"/>
  <c r="Q222" i="2"/>
  <c r="O222" i="2"/>
  <c r="P222" i="2" s="1"/>
  <c r="Q221" i="2"/>
  <c r="O221" i="2"/>
  <c r="P221" i="2" s="1"/>
  <c r="Q220" i="2"/>
  <c r="O220" i="2"/>
  <c r="P220" i="2" s="1"/>
  <c r="Q219" i="2"/>
  <c r="O219" i="2"/>
  <c r="P219" i="2" s="1"/>
  <c r="Q218" i="2"/>
  <c r="O218" i="2"/>
  <c r="P218" i="2" s="1"/>
  <c r="Q217" i="2"/>
  <c r="O217" i="2"/>
  <c r="P217" i="2" s="1"/>
  <c r="Q216" i="2"/>
  <c r="O216" i="2"/>
  <c r="P216" i="2" s="1"/>
  <c r="Q215" i="2"/>
  <c r="O215" i="2"/>
  <c r="P215" i="2" s="1"/>
  <c r="Q214" i="2"/>
  <c r="O214" i="2"/>
  <c r="P214" i="2" s="1"/>
  <c r="Q213" i="2"/>
  <c r="O213" i="2"/>
  <c r="P213" i="2" s="1"/>
  <c r="Q212" i="2"/>
  <c r="O212" i="2"/>
  <c r="P212" i="2" s="1"/>
  <c r="Q211" i="2"/>
  <c r="O211" i="2"/>
  <c r="P211" i="2" s="1"/>
  <c r="Q210" i="2"/>
  <c r="O210" i="2"/>
  <c r="P210" i="2" s="1"/>
  <c r="Q209" i="2"/>
  <c r="O209" i="2"/>
  <c r="P209" i="2" s="1"/>
  <c r="Q208" i="2"/>
  <c r="O208" i="2"/>
  <c r="P208" i="2" s="1"/>
  <c r="Q207" i="2"/>
  <c r="O207" i="2"/>
  <c r="P207" i="2" s="1"/>
  <c r="Q206" i="2"/>
  <c r="O206" i="2"/>
  <c r="P206" i="2" s="1"/>
  <c r="Q205" i="2"/>
  <c r="O205" i="2"/>
  <c r="P205" i="2" s="1"/>
  <c r="Q204" i="2"/>
  <c r="O204" i="2"/>
  <c r="P204" i="2" s="1"/>
  <c r="Q203" i="2"/>
  <c r="O203" i="2"/>
  <c r="P203" i="2" s="1"/>
  <c r="Q202" i="2"/>
  <c r="O202" i="2"/>
  <c r="P202" i="2" s="1"/>
  <c r="Q201" i="2"/>
  <c r="O201" i="2"/>
  <c r="P201" i="2" s="1"/>
  <c r="Q200" i="2"/>
  <c r="O200" i="2"/>
  <c r="P200" i="2" s="1"/>
  <c r="Q199" i="2"/>
  <c r="O199" i="2"/>
  <c r="P199" i="2" s="1"/>
  <c r="Q198" i="2"/>
  <c r="O198" i="2"/>
  <c r="P198" i="2" s="1"/>
  <c r="Q197" i="2"/>
  <c r="O197" i="2"/>
  <c r="P197" i="2" s="1"/>
  <c r="Q196" i="2"/>
  <c r="O196" i="2"/>
  <c r="P196" i="2" s="1"/>
  <c r="Q195" i="2"/>
  <c r="O195" i="2"/>
  <c r="P195" i="2" s="1"/>
  <c r="Q194" i="2"/>
  <c r="O194" i="2"/>
  <c r="P194" i="2" s="1"/>
  <c r="Q193" i="2"/>
  <c r="O193" i="2"/>
  <c r="P193" i="2" s="1"/>
  <c r="Q192" i="2"/>
  <c r="O192" i="2"/>
  <c r="P192" i="2" s="1"/>
  <c r="Q191" i="2"/>
  <c r="O191" i="2"/>
  <c r="P191" i="2" s="1"/>
  <c r="Q190" i="2"/>
  <c r="O190" i="2"/>
  <c r="P190" i="2" s="1"/>
  <c r="Q189" i="2"/>
  <c r="O189" i="2"/>
  <c r="P189" i="2" s="1"/>
  <c r="Q188" i="2"/>
  <c r="O188" i="2"/>
  <c r="P188" i="2" s="1"/>
  <c r="Q187" i="2"/>
  <c r="O187" i="2"/>
  <c r="P187" i="2" s="1"/>
  <c r="Q186" i="2"/>
  <c r="O186" i="2"/>
  <c r="P186" i="2" s="1"/>
  <c r="Q185" i="2"/>
  <c r="O185" i="2"/>
  <c r="P185" i="2" s="1"/>
  <c r="Q184" i="2"/>
  <c r="O184" i="2"/>
  <c r="P184" i="2" s="1"/>
  <c r="Q183" i="2"/>
  <c r="O183" i="2"/>
  <c r="P183" i="2" s="1"/>
  <c r="Q182" i="2"/>
  <c r="O182" i="2"/>
  <c r="P182" i="2" s="1"/>
  <c r="Q181" i="2"/>
  <c r="O181" i="2"/>
  <c r="P181" i="2" s="1"/>
  <c r="Q180" i="2"/>
  <c r="O180" i="2"/>
  <c r="P180" i="2" s="1"/>
  <c r="Q179" i="2"/>
  <c r="O179" i="2"/>
  <c r="P179" i="2" s="1"/>
  <c r="Q178" i="2"/>
  <c r="O178" i="2"/>
  <c r="P178" i="2" s="1"/>
  <c r="Q177" i="2"/>
  <c r="O177" i="2"/>
  <c r="P177" i="2" s="1"/>
  <c r="Q176" i="2"/>
  <c r="O176" i="2"/>
  <c r="P176" i="2" s="1"/>
  <c r="Q175" i="2"/>
  <c r="O175" i="2"/>
  <c r="P175" i="2" s="1"/>
  <c r="Q174" i="2"/>
  <c r="O174" i="2"/>
  <c r="P174" i="2" s="1"/>
  <c r="Q173" i="2"/>
  <c r="O173" i="2"/>
  <c r="P173" i="2" s="1"/>
  <c r="Q172" i="2"/>
  <c r="O172" i="2"/>
  <c r="P172" i="2" s="1"/>
  <c r="Q171" i="2"/>
  <c r="P171" i="2"/>
  <c r="O171" i="2"/>
  <c r="Q170" i="2"/>
  <c r="O170" i="2"/>
  <c r="P170" i="2" s="1"/>
  <c r="Q169" i="2"/>
  <c r="O169" i="2"/>
  <c r="P169" i="2" s="1"/>
  <c r="Q168" i="2"/>
  <c r="O168" i="2"/>
  <c r="P168" i="2" s="1"/>
  <c r="Q167" i="2"/>
  <c r="O167" i="2"/>
  <c r="P167" i="2" s="1"/>
  <c r="Q166" i="2"/>
  <c r="O166" i="2"/>
  <c r="P166" i="2" s="1"/>
  <c r="Q165" i="2"/>
  <c r="O165" i="2"/>
  <c r="P165" i="2" s="1"/>
  <c r="Q164" i="2"/>
  <c r="O164" i="2"/>
  <c r="P164" i="2" s="1"/>
  <c r="Q163" i="2"/>
  <c r="O163" i="2"/>
  <c r="P163" i="2" s="1"/>
  <c r="Q162" i="2"/>
  <c r="O162" i="2"/>
  <c r="P162" i="2" s="1"/>
  <c r="Q161" i="2"/>
  <c r="O161" i="2"/>
  <c r="P161" i="2" s="1"/>
  <c r="Q160" i="2"/>
  <c r="O160" i="2"/>
  <c r="P160" i="2" s="1"/>
  <c r="Q159" i="2"/>
  <c r="O159" i="2"/>
  <c r="P159" i="2" s="1"/>
  <c r="Q158" i="2"/>
  <c r="O158" i="2"/>
  <c r="P158" i="2" s="1"/>
  <c r="Q157" i="2"/>
  <c r="O157" i="2"/>
  <c r="P157" i="2" s="1"/>
  <c r="Q156" i="2"/>
  <c r="O156" i="2"/>
  <c r="P156" i="2" s="1"/>
  <c r="Q155" i="2"/>
  <c r="O155" i="2"/>
  <c r="P155" i="2" s="1"/>
  <c r="Q154" i="2"/>
  <c r="O154" i="2"/>
  <c r="P154" i="2" s="1"/>
  <c r="Q153" i="2"/>
  <c r="O153" i="2"/>
  <c r="P153" i="2" s="1"/>
  <c r="Q152" i="2"/>
  <c r="O152" i="2"/>
  <c r="P152" i="2" s="1"/>
  <c r="Q151" i="2"/>
  <c r="O151" i="2"/>
  <c r="P151" i="2" s="1"/>
  <c r="Q150" i="2"/>
  <c r="O150" i="2"/>
  <c r="P150" i="2" s="1"/>
  <c r="Q149" i="2"/>
  <c r="O149" i="2"/>
  <c r="P149" i="2" s="1"/>
  <c r="Q148" i="2"/>
  <c r="O148" i="2"/>
  <c r="P148" i="2" s="1"/>
  <c r="Q147" i="2"/>
  <c r="O147" i="2"/>
  <c r="P147" i="2" s="1"/>
  <c r="Q146" i="2"/>
  <c r="O146" i="2"/>
  <c r="P146" i="2" s="1"/>
  <c r="Q145" i="2"/>
  <c r="O145" i="2"/>
  <c r="P145" i="2" s="1"/>
  <c r="Q144" i="2"/>
  <c r="O144" i="2"/>
  <c r="P144" i="2" s="1"/>
  <c r="Q143" i="2"/>
  <c r="O143" i="2"/>
  <c r="P143" i="2" s="1"/>
  <c r="Q142" i="2"/>
  <c r="O142" i="2"/>
  <c r="P142" i="2" s="1"/>
  <c r="Q141" i="2"/>
  <c r="O141" i="2"/>
  <c r="P141" i="2" s="1"/>
  <c r="Q140" i="2"/>
  <c r="O140" i="2"/>
  <c r="P140" i="2" s="1"/>
  <c r="Q139" i="2"/>
  <c r="O139" i="2"/>
  <c r="P139" i="2" s="1"/>
  <c r="Q138" i="2"/>
  <c r="O138" i="2"/>
  <c r="P138" i="2" s="1"/>
  <c r="Q137" i="2"/>
  <c r="O137" i="2"/>
  <c r="P137" i="2" s="1"/>
  <c r="Q136" i="2"/>
  <c r="O136" i="2"/>
  <c r="P136" i="2" s="1"/>
  <c r="Q135" i="2"/>
  <c r="O135" i="2"/>
  <c r="P135" i="2" s="1"/>
  <c r="Q134" i="2"/>
  <c r="O134" i="2"/>
  <c r="P134" i="2" s="1"/>
  <c r="Q133" i="2"/>
  <c r="O133" i="2"/>
  <c r="P133" i="2" s="1"/>
  <c r="Q132" i="2"/>
  <c r="O132" i="2"/>
  <c r="P132" i="2" s="1"/>
  <c r="Q131" i="2"/>
  <c r="O131" i="2"/>
  <c r="P131" i="2" s="1"/>
  <c r="Q130" i="2"/>
  <c r="O130" i="2"/>
  <c r="P130" i="2" s="1"/>
  <c r="Q129" i="2"/>
  <c r="O129" i="2"/>
  <c r="P129" i="2" s="1"/>
  <c r="Q128" i="2"/>
  <c r="O128" i="2"/>
  <c r="P128" i="2" s="1"/>
  <c r="Q127" i="2"/>
  <c r="O127" i="2"/>
  <c r="P127" i="2" s="1"/>
  <c r="Q126" i="2"/>
  <c r="O126" i="2"/>
  <c r="P126" i="2" s="1"/>
  <c r="Q125" i="2"/>
  <c r="O125" i="2"/>
  <c r="P125" i="2" s="1"/>
  <c r="Q124" i="2"/>
  <c r="O124" i="2"/>
  <c r="P124" i="2" s="1"/>
  <c r="Q123" i="2"/>
  <c r="O123" i="2"/>
  <c r="P123" i="2" s="1"/>
  <c r="Q122" i="2"/>
  <c r="O122" i="2"/>
  <c r="P122" i="2" s="1"/>
  <c r="Q121" i="2"/>
  <c r="O121" i="2"/>
  <c r="P121" i="2" s="1"/>
  <c r="Q120" i="2"/>
  <c r="O120" i="2"/>
  <c r="P120" i="2" s="1"/>
  <c r="Q119" i="2"/>
  <c r="O119" i="2"/>
  <c r="P119" i="2" s="1"/>
  <c r="Q118" i="2"/>
  <c r="O118" i="2"/>
  <c r="P118" i="2" s="1"/>
  <c r="Q117" i="2"/>
  <c r="O117" i="2"/>
  <c r="P117" i="2" s="1"/>
  <c r="Q116" i="2"/>
  <c r="O116" i="2"/>
  <c r="P116" i="2" s="1"/>
  <c r="Q115" i="2"/>
  <c r="O115" i="2"/>
  <c r="P115" i="2" s="1"/>
  <c r="Q114" i="2"/>
  <c r="O114" i="2"/>
  <c r="P114" i="2" s="1"/>
  <c r="Q113" i="2"/>
  <c r="O113" i="2"/>
  <c r="P113" i="2" s="1"/>
  <c r="Q112" i="2"/>
  <c r="O112" i="2"/>
  <c r="P112" i="2" s="1"/>
  <c r="Q111" i="2"/>
  <c r="O111" i="2"/>
  <c r="P111" i="2" s="1"/>
  <c r="Q110" i="2"/>
  <c r="O110" i="2"/>
  <c r="P110" i="2" s="1"/>
  <c r="Q109" i="2"/>
  <c r="O109" i="2"/>
  <c r="P109" i="2" s="1"/>
  <c r="Q108" i="2"/>
  <c r="O108" i="2"/>
  <c r="P108" i="2" s="1"/>
  <c r="Q107" i="2"/>
  <c r="O107" i="2"/>
  <c r="P107" i="2" s="1"/>
  <c r="Q106" i="2"/>
  <c r="O106" i="2"/>
  <c r="P106" i="2" s="1"/>
  <c r="Q105" i="2"/>
  <c r="O105" i="2"/>
  <c r="P105" i="2" s="1"/>
  <c r="Q104" i="2"/>
  <c r="O104" i="2"/>
  <c r="P104" i="2" s="1"/>
  <c r="Q103" i="2"/>
  <c r="O103" i="2"/>
  <c r="P103" i="2" s="1"/>
  <c r="Q102" i="2"/>
  <c r="O102" i="2"/>
  <c r="P102" i="2" s="1"/>
  <c r="Q101" i="2"/>
  <c r="O101" i="2"/>
  <c r="P101" i="2" s="1"/>
  <c r="Q100" i="2"/>
  <c r="O100" i="2"/>
  <c r="P100" i="2" s="1"/>
  <c r="Q99" i="2"/>
  <c r="O99" i="2"/>
  <c r="P99" i="2" s="1"/>
  <c r="Q98" i="2"/>
  <c r="O98" i="2"/>
  <c r="P98" i="2" s="1"/>
  <c r="Q97" i="2"/>
  <c r="O97" i="2"/>
  <c r="P97" i="2" s="1"/>
  <c r="Q96" i="2"/>
  <c r="O96" i="2"/>
  <c r="P96" i="2" s="1"/>
  <c r="Q95" i="2"/>
  <c r="O95" i="2"/>
  <c r="P95" i="2" s="1"/>
  <c r="Q94" i="2"/>
  <c r="O94" i="2"/>
  <c r="P94" i="2" s="1"/>
  <c r="Q93" i="2"/>
  <c r="O93" i="2"/>
  <c r="P93" i="2" s="1"/>
  <c r="Q92" i="2"/>
  <c r="O92" i="2"/>
  <c r="P92" i="2" s="1"/>
  <c r="Q91" i="2"/>
  <c r="O91" i="2"/>
  <c r="P91" i="2" s="1"/>
  <c r="Q90" i="2"/>
  <c r="O90" i="2"/>
  <c r="P90" i="2" s="1"/>
  <c r="Q89" i="2"/>
  <c r="O89" i="2"/>
  <c r="P89" i="2" s="1"/>
  <c r="Q88" i="2"/>
  <c r="O88" i="2"/>
  <c r="P88" i="2" s="1"/>
  <c r="Q87" i="2"/>
  <c r="O87" i="2"/>
  <c r="P87" i="2" s="1"/>
  <c r="Q86" i="2"/>
  <c r="O86" i="2"/>
  <c r="P86" i="2" s="1"/>
  <c r="Q85" i="2"/>
  <c r="O85" i="2"/>
  <c r="P85" i="2" s="1"/>
  <c r="Q84" i="2"/>
  <c r="O84" i="2"/>
  <c r="P84" i="2" s="1"/>
  <c r="Q83" i="2"/>
  <c r="O83" i="2"/>
  <c r="P83" i="2" s="1"/>
  <c r="Q82" i="2"/>
  <c r="O82" i="2"/>
  <c r="P82" i="2" s="1"/>
  <c r="Q81" i="2"/>
  <c r="O81" i="2"/>
  <c r="P81" i="2" s="1"/>
  <c r="Q80" i="2"/>
  <c r="O80" i="2"/>
  <c r="P80" i="2" s="1"/>
  <c r="Q79" i="2"/>
  <c r="O79" i="2"/>
  <c r="P79" i="2" s="1"/>
  <c r="Q78" i="2"/>
  <c r="O78" i="2"/>
  <c r="P78" i="2" s="1"/>
  <c r="Q77" i="2"/>
  <c r="O77" i="2"/>
  <c r="P77" i="2" s="1"/>
  <c r="Q76" i="2"/>
  <c r="O76" i="2"/>
  <c r="P76" i="2" s="1"/>
  <c r="Q75" i="2"/>
  <c r="O75" i="2"/>
  <c r="P75" i="2" s="1"/>
  <c r="Q74" i="2"/>
  <c r="O74" i="2"/>
  <c r="P74" i="2" s="1"/>
  <c r="Q73" i="2"/>
  <c r="O73" i="2"/>
  <c r="P73" i="2" s="1"/>
  <c r="Q72" i="2"/>
  <c r="O72" i="2"/>
  <c r="P72" i="2" s="1"/>
  <c r="Q71" i="2"/>
  <c r="O71" i="2"/>
  <c r="P71" i="2" s="1"/>
  <c r="Q70" i="2"/>
  <c r="O70" i="2"/>
  <c r="P70" i="2" s="1"/>
  <c r="Q69" i="2"/>
  <c r="O69" i="2"/>
  <c r="P69" i="2" s="1"/>
  <c r="Q68" i="2"/>
  <c r="O68" i="2"/>
  <c r="P68" i="2" s="1"/>
  <c r="Q67" i="2"/>
  <c r="O67" i="2"/>
  <c r="P67" i="2" s="1"/>
  <c r="Q66" i="2"/>
  <c r="O66" i="2"/>
  <c r="P66" i="2" s="1"/>
  <c r="Q65" i="2"/>
  <c r="O65" i="2"/>
  <c r="P65" i="2" s="1"/>
  <c r="Q64" i="2"/>
  <c r="O64" i="2"/>
  <c r="P64" i="2" s="1"/>
  <c r="Q63" i="2"/>
  <c r="O63" i="2"/>
  <c r="P63" i="2" s="1"/>
  <c r="Q62" i="2"/>
  <c r="O62" i="2"/>
  <c r="P62" i="2" s="1"/>
  <c r="Q61" i="2"/>
  <c r="O61" i="2"/>
  <c r="P61" i="2" s="1"/>
  <c r="Q60" i="2"/>
  <c r="O60" i="2"/>
  <c r="P60" i="2" s="1"/>
  <c r="Q59" i="2"/>
  <c r="O59" i="2"/>
  <c r="P59" i="2" s="1"/>
  <c r="Q58" i="2"/>
  <c r="O58" i="2"/>
  <c r="P58" i="2" s="1"/>
  <c r="Q57" i="2"/>
  <c r="O57" i="2"/>
  <c r="P57" i="2" s="1"/>
  <c r="Q56" i="2"/>
  <c r="O56" i="2"/>
  <c r="P56" i="2" s="1"/>
  <c r="Q55" i="2"/>
  <c r="O55" i="2"/>
  <c r="P55" i="2" s="1"/>
  <c r="Q54" i="2"/>
  <c r="O54" i="2"/>
  <c r="P54" i="2" s="1"/>
  <c r="Q53" i="2"/>
  <c r="O53" i="2"/>
  <c r="P53" i="2" s="1"/>
  <c r="Q52" i="2"/>
  <c r="O52" i="2"/>
  <c r="P52" i="2" s="1"/>
  <c r="Q51" i="2"/>
  <c r="O51" i="2"/>
  <c r="P51" i="2" s="1"/>
  <c r="Q50" i="2"/>
  <c r="O50" i="2"/>
  <c r="P50" i="2" s="1"/>
  <c r="Q49" i="2"/>
  <c r="O49" i="2"/>
  <c r="P49" i="2" s="1"/>
  <c r="Q48" i="2"/>
  <c r="O48" i="2"/>
  <c r="P48" i="2" s="1"/>
  <c r="Q47" i="2"/>
  <c r="O47" i="2"/>
  <c r="P47" i="2" s="1"/>
  <c r="Q46" i="2"/>
  <c r="O46" i="2"/>
  <c r="P46" i="2" s="1"/>
  <c r="Q45" i="2"/>
  <c r="O45" i="2"/>
  <c r="P45" i="2" s="1"/>
  <c r="Q44" i="2"/>
  <c r="O44" i="2"/>
  <c r="P44" i="2" s="1"/>
  <c r="Q43" i="2"/>
  <c r="O43" i="2"/>
  <c r="P43" i="2" s="1"/>
  <c r="Q42" i="2"/>
  <c r="O42" i="2"/>
  <c r="P42" i="2" s="1"/>
  <c r="Q41" i="2"/>
  <c r="O41" i="2"/>
  <c r="P41" i="2" s="1"/>
  <c r="Q40" i="2"/>
  <c r="O40" i="2"/>
  <c r="P40" i="2" s="1"/>
  <c r="Q39" i="2"/>
  <c r="O39" i="2"/>
  <c r="P39" i="2" s="1"/>
  <c r="Q38" i="2"/>
  <c r="O38" i="2"/>
  <c r="P38" i="2" s="1"/>
  <c r="Q37" i="2"/>
  <c r="O37" i="2"/>
  <c r="P37" i="2" s="1"/>
  <c r="Q36" i="2"/>
  <c r="O36" i="2"/>
  <c r="P36" i="2" s="1"/>
  <c r="Q35" i="2"/>
  <c r="O35" i="2"/>
  <c r="P35" i="2" s="1"/>
  <c r="Q34" i="2"/>
  <c r="O34" i="2"/>
  <c r="P34" i="2" s="1"/>
  <c r="Q33" i="2"/>
  <c r="O33" i="2"/>
  <c r="P33" i="2" s="1"/>
  <c r="Q32" i="2"/>
  <c r="O32" i="2"/>
  <c r="P32" i="2" s="1"/>
  <c r="Q31" i="2"/>
  <c r="O31" i="2"/>
  <c r="P31" i="2" s="1"/>
  <c r="Q30" i="2"/>
  <c r="O30" i="2"/>
  <c r="P30" i="2" s="1"/>
  <c r="Q29" i="2"/>
  <c r="O29" i="2"/>
  <c r="P29" i="2" s="1"/>
  <c r="Q28" i="2"/>
  <c r="O28" i="2"/>
  <c r="P28" i="2" s="1"/>
  <c r="Q27" i="2"/>
  <c r="O27" i="2"/>
  <c r="P27" i="2" s="1"/>
  <c r="Q26" i="2"/>
  <c r="O26" i="2"/>
  <c r="P26" i="2" s="1"/>
  <c r="Q25" i="2"/>
  <c r="O25" i="2"/>
  <c r="P25" i="2" s="1"/>
  <c r="Q24" i="2"/>
  <c r="O24" i="2"/>
  <c r="P24" i="2" s="1"/>
  <c r="Q23" i="2"/>
  <c r="O23" i="2"/>
  <c r="P23" i="2" s="1"/>
  <c r="Q22" i="2"/>
  <c r="O22" i="2"/>
  <c r="P22" i="2" s="1"/>
  <c r="Q21" i="2"/>
  <c r="O21" i="2"/>
  <c r="P21" i="2" s="1"/>
  <c r="Q20" i="2"/>
  <c r="O20" i="2"/>
  <c r="P20" i="2" s="1"/>
  <c r="Q19" i="2"/>
  <c r="O19" i="2"/>
  <c r="P19" i="2" s="1"/>
  <c r="Q18" i="2"/>
  <c r="O18" i="2"/>
  <c r="P18" i="2" s="1"/>
  <c r="Q17" i="2"/>
  <c r="O17" i="2"/>
  <c r="P17" i="2" s="1"/>
  <c r="Q16" i="2"/>
  <c r="O16" i="2"/>
  <c r="P16" i="2" s="1"/>
  <c r="Q15" i="2"/>
  <c r="O15" i="2"/>
  <c r="P15" i="2" s="1"/>
  <c r="Q14" i="2"/>
  <c r="O14" i="2"/>
  <c r="P14" i="2" s="1"/>
  <c r="Q13" i="2"/>
  <c r="O13" i="2"/>
  <c r="P13" i="2" s="1"/>
  <c r="Q12" i="2"/>
  <c r="O12" i="2"/>
  <c r="P12" i="2" s="1"/>
  <c r="Q11" i="2"/>
  <c r="O11" i="2"/>
  <c r="P11" i="2" s="1"/>
  <c r="Q10" i="2"/>
  <c r="O10" i="2"/>
  <c r="P10" i="2" s="1"/>
  <c r="Q9" i="2"/>
  <c r="O9" i="2"/>
  <c r="P9" i="2" s="1"/>
  <c r="Q8" i="2"/>
  <c r="O8" i="2"/>
  <c r="P8" i="2" s="1"/>
  <c r="Q7" i="2"/>
  <c r="O7" i="2"/>
  <c r="P7" i="2" s="1"/>
  <c r="Q6" i="2"/>
  <c r="O6" i="2"/>
  <c r="P6" i="2" s="1"/>
  <c r="Q5" i="2"/>
  <c r="O5" i="2"/>
  <c r="P5" i="2" s="1"/>
  <c r="Q4" i="2"/>
  <c r="O4" i="2"/>
  <c r="I3" i="2"/>
  <c r="B29" i="3" l="1"/>
  <c r="C29" i="3"/>
  <c r="C53" i="3"/>
  <c r="D66" i="3"/>
  <c r="D29" i="3"/>
  <c r="E66" i="3"/>
  <c r="B54" i="3"/>
  <c r="B43" i="3"/>
  <c r="B70" i="3"/>
  <c r="D31" i="3"/>
  <c r="E70" i="3"/>
  <c r="B46" i="3"/>
  <c r="D46" i="3"/>
  <c r="C73" i="3"/>
  <c r="B23" i="3"/>
  <c r="B74" i="3"/>
  <c r="F35" i="3"/>
  <c r="D74" i="3"/>
  <c r="E74" i="3"/>
  <c r="E50" i="3"/>
  <c r="B38" i="3"/>
  <c r="C18" i="3"/>
  <c r="B39" i="3"/>
  <c r="B58" i="3"/>
  <c r="D39" i="3"/>
  <c r="E39" i="3" s="1"/>
  <c r="C49" i="3"/>
  <c r="E58" i="3"/>
  <c r="C69" i="3"/>
  <c r="E31" i="3"/>
  <c r="F39" i="3"/>
  <c r="D58" i="3"/>
  <c r="B22" i="3"/>
  <c r="E32" i="3"/>
  <c r="C40" i="3"/>
  <c r="D50" i="3"/>
  <c r="D70" i="3"/>
  <c r="B9" i="3"/>
  <c r="D41" i="3"/>
  <c r="E41" i="3" s="1"/>
  <c r="B62" i="3"/>
  <c r="C24" i="3"/>
  <c r="B33" i="3"/>
  <c r="E42" i="3"/>
  <c r="D62" i="3"/>
  <c r="E62" i="3"/>
  <c r="B25" i="3"/>
  <c r="C34" i="3"/>
  <c r="E34" i="3" s="1"/>
  <c r="F42" i="3"/>
  <c r="F34" i="3"/>
  <c r="C57" i="3"/>
  <c r="B17" i="3"/>
  <c r="C46" i="3"/>
  <c r="B48" i="3"/>
  <c r="B52" i="3"/>
  <c r="B56" i="3"/>
  <c r="B60" i="3"/>
  <c r="B64" i="3"/>
  <c r="B68" i="3"/>
  <c r="B72" i="3"/>
  <c r="C21" i="3"/>
  <c r="B36" i="3"/>
  <c r="C48" i="3"/>
  <c r="C52" i="3"/>
  <c r="C56" i="3"/>
  <c r="C60" i="3"/>
  <c r="C64" i="3"/>
  <c r="C68" i="3"/>
  <c r="C72" i="3"/>
  <c r="C36" i="3"/>
  <c r="D48" i="3"/>
  <c r="D52" i="3"/>
  <c r="D56" i="3"/>
  <c r="D60" i="3"/>
  <c r="D64" i="3"/>
  <c r="D68" i="3"/>
  <c r="D72" i="3"/>
  <c r="D36" i="3"/>
  <c r="C33" i="3"/>
  <c r="E33" i="3" s="1"/>
  <c r="C43" i="3"/>
  <c r="B30" i="3"/>
  <c r="D33" i="3"/>
  <c r="B40" i="3"/>
  <c r="D43" i="3"/>
  <c r="B49" i="3"/>
  <c r="B53" i="3"/>
  <c r="B57" i="3"/>
  <c r="B61" i="3"/>
  <c r="B65" i="3"/>
  <c r="B69" i="3"/>
  <c r="B73" i="3"/>
  <c r="D30" i="3"/>
  <c r="E30" i="3" s="1"/>
  <c r="B37" i="3"/>
  <c r="D40" i="3"/>
  <c r="D49" i="3"/>
  <c r="D53" i="3"/>
  <c r="D57" i="3"/>
  <c r="D61" i="3"/>
  <c r="D65" i="3"/>
  <c r="D69" i="3"/>
  <c r="D73" i="3"/>
  <c r="C37" i="3"/>
  <c r="B34" i="3"/>
  <c r="D37" i="3"/>
  <c r="B31" i="3"/>
  <c r="B41" i="3"/>
  <c r="P4" i="2"/>
  <c r="B19" i="3"/>
  <c r="C38" i="3"/>
  <c r="B26" i="3"/>
  <c r="B35" i="3"/>
  <c r="D38" i="3"/>
  <c r="B47" i="3"/>
  <c r="B51" i="3"/>
  <c r="B55" i="3"/>
  <c r="B59" i="3"/>
  <c r="B63" i="3"/>
  <c r="B67" i="3"/>
  <c r="B71" i="3"/>
  <c r="B75" i="3"/>
  <c r="B7" i="3"/>
  <c r="C35" i="3"/>
  <c r="E35" i="3" s="1"/>
  <c r="C47" i="3"/>
  <c r="C51" i="3"/>
  <c r="C55" i="3"/>
  <c r="C59" i="3"/>
  <c r="C63" i="3"/>
  <c r="C67" i="3"/>
  <c r="C71" i="3"/>
  <c r="C75" i="3"/>
  <c r="B8" i="3"/>
  <c r="B20" i="3"/>
  <c r="B32" i="3"/>
  <c r="B42" i="3"/>
  <c r="D47" i="3"/>
  <c r="D51" i="3"/>
  <c r="D55" i="3"/>
  <c r="D59" i="3"/>
  <c r="D63" i="3"/>
  <c r="D67" i="3"/>
  <c r="D71" i="3"/>
  <c r="D75" i="3"/>
  <c r="E40" i="3" l="1"/>
  <c r="E36" i="3"/>
  <c r="E29" i="3"/>
  <c r="E38" i="3"/>
  <c r="E37" i="3"/>
  <c r="E43" i="3"/>
</calcChain>
</file>

<file path=xl/sharedStrings.xml><?xml version="1.0" encoding="utf-8"?>
<sst xmlns="http://schemas.openxmlformats.org/spreadsheetml/2006/main" count="194" uniqueCount="145">
  <si>
    <t>Lead &amp; Follow-up Tracker (Excel)</t>
  </si>
  <si>
    <t>Toolkit by GroupChatOn · free template · https://toolkit.groupchaton.com</t>
  </si>
  <si>
    <t>Every enquiry becomes one row: who it is, where it came from, what they want, roughly what it is worth, who owns it and when you will call next. The workbook flags follow-ups that are overdue, due today or due in the next few days, so nothing waits in someone's memory. A Summary sheet counts leads by stage, shows which sources actually turn into orders, and lists each salesperson's open, overdue and won leads.</t>
  </si>
  <si>
    <t>Colours</t>
  </si>
  <si>
    <t>Yellow cells: type or pick here.</t>
  </si>
  <si>
    <t>Grey and white cells: calculate by themselves. Don't type over them.</t>
  </si>
  <si>
    <t>Steps</t>
  </si>
  <si>
    <t>Open the Setup sheet. Type your currency symbol (₹, $, €, £, AED or any other) and how many days ahead a follow-up should show as "Soon".</t>
  </si>
  <si>
    <t>Still on Setup, replace the sample salespeople, lead sources and products with your own. Keep the stage names unless you have a reason to change them; Won and Lost must stay as they are because the formulas look for them.</t>
  </si>
  <si>
    <t>Go to the Leads sheet and delete the sample rows (select the yellow cells from row 4 down and press Delete).</t>
  </si>
  <si>
    <t>For every new enquiry add a row: date, company or person, contact details, source, what they want, a rough value and the owner. Set the stage to New.</t>
  </si>
  <si>
    <t>After each call or meeting, type the date in Last contact, choose the new stage, write the next action and set the Next follow-up date. Never leave an open lead without a next date.</t>
  </si>
  <si>
    <t>Start each day with Data › Filter on the Follow-up status column: work the Overdue and Today rows first.</t>
  </si>
  <si>
    <t>When a deal closes, set the stage to Won or Lost. Closed leads stop showing alerts but still count in the Summary.</t>
  </si>
  <si>
    <t>Tips</t>
  </si>
  <si>
    <t>•</t>
  </si>
  <si>
    <t>Write the next action as a verb and an object, for example "Send revised quote" or "Call after budget meeting", so anyone can pick it up.</t>
  </si>
  <si>
    <t>Record the real source of every lead. After two or three months the Summary shows which sources bring orders and which only bring calls.</t>
  </si>
  <si>
    <t>A lead that has been at the same stage for weeks is usually lost. Ask the customer directly, then mark it Won or Lost so your pipeline stays honest.</t>
  </si>
  <si>
    <t>Dates show as 05-Nov-2026 so they read the same in every country. To change the look, select the column and use Home › Number Format › More Number Formats.</t>
  </si>
  <si>
    <t>Share the file through OneDrive, Google Drive or SharePoint if several salespeople update it; ask each person to edit only their own rows.</t>
  </si>
  <si>
    <t>Full guide, questions and answers, and more free templates:</t>
  </si>
  <si>
    <t>https://toolkit.groupchaton.com/sales/sales-lead-tracker-excel/</t>
  </si>
  <si>
    <t>Designed &amp; Developed by: Nivesh Sahayak</t>
  </si>
  <si>
    <t>Free to use for your own work and your clients' work. Please don't sell or re-publish this file. The calculations are a help, not professional advice: check figures, tax rates and rules before you rely on them.</t>
  </si>
  <si>
    <t>Leads and follow-ups</t>
  </si>
  <si>
    <t>One row per enquiry. Grey columns fill themselves. Data › Filter on "Follow-up status" shows today's calls.</t>
  </si>
  <si>
    <t>Date added</t>
  </si>
  <si>
    <t>Company / lead</t>
  </si>
  <si>
    <t>Contact person</t>
  </si>
  <si>
    <t>Phone</t>
  </si>
  <si>
    <t>Email</t>
  </si>
  <si>
    <t>City</t>
  </si>
  <si>
    <t>Source</t>
  </si>
  <si>
    <t>Interested in</t>
  </si>
  <si>
    <t>Owner</t>
  </si>
  <si>
    <t>Stage</t>
  </si>
  <si>
    <t>Last contact</t>
  </si>
  <si>
    <t>Next follow-up</t>
  </si>
  <si>
    <t>Next action</t>
  </si>
  <si>
    <t>Follow-up status</t>
  </si>
  <si>
    <t>Days to follow-up (minus = late)</t>
  </si>
  <si>
    <t>Lead age (days)</t>
  </si>
  <si>
    <t>Greenfield Hospital</t>
  </si>
  <si>
    <t>Dr. Meera Nair</t>
  </si>
  <si>
    <t>98450 11223</t>
  </si>
  <si>
    <t>purchase@greenfield.example</t>
  </si>
  <si>
    <t>Kochi</t>
  </si>
  <si>
    <t>Referral</t>
  </si>
  <si>
    <t>Annual maintenance contract</t>
  </si>
  <si>
    <t>Anita</t>
  </si>
  <si>
    <t>Proposal sent</t>
  </si>
  <si>
    <t>Call to discuss the revised AMC price</t>
  </si>
  <si>
    <t>Blue Ocean Logistics</t>
  </si>
  <si>
    <t>Rahul Verma</t>
  </si>
  <si>
    <t>98200 33445</t>
  </si>
  <si>
    <t>rahul@blueocean.example</t>
  </si>
  <si>
    <t>Mumbai</t>
  </si>
  <si>
    <t>Website</t>
  </si>
  <si>
    <t>Laptops</t>
  </si>
  <si>
    <t>Karan</t>
  </si>
  <si>
    <t>Negotiation</t>
  </si>
  <si>
    <t>Send final quote with 3-year warranty</t>
  </si>
  <si>
    <t>Sunrise Public School</t>
  </si>
  <si>
    <t>Mrs. Harpreet Kaur</t>
  </si>
  <si>
    <t>98140 55667</t>
  </si>
  <si>
    <t>office@sunrise.example</t>
  </si>
  <si>
    <t>Ludhiana</t>
  </si>
  <si>
    <t>Walk-in</t>
  </si>
  <si>
    <t>Projectors</t>
  </si>
  <si>
    <t>Qualified</t>
  </si>
  <si>
    <t>Demo in the school hall</t>
  </si>
  <si>
    <t>Metro Mart</t>
  </si>
  <si>
    <t>Imran Shaikh</t>
  </si>
  <si>
    <t>99870 77889</t>
  </si>
  <si>
    <t>Pune</t>
  </si>
  <si>
    <t>Trade show / exhibition</t>
  </si>
  <si>
    <t>POS billing systems</t>
  </si>
  <si>
    <t>Divya</t>
  </si>
  <si>
    <t>Won</t>
  </si>
  <si>
    <t>Delivered; ask for a referral</t>
  </si>
  <si>
    <t>Hilltop Resorts</t>
  </si>
  <si>
    <t>Sanjay Thapa</t>
  </si>
  <si>
    <t>98160 99001</t>
  </si>
  <si>
    <t>gm@hilltop.example</t>
  </si>
  <si>
    <t>Shimla</t>
  </si>
  <si>
    <t>Phone enquiry</t>
  </si>
  <si>
    <t>CCTV installation</t>
  </si>
  <si>
    <t>Lost</t>
  </si>
  <si>
    <t>Lost on price; try again next season</t>
  </si>
  <si>
    <t>Al Noor Trading LLC</t>
  </si>
  <si>
    <t>Faisal Ahmed</t>
  </si>
  <si>
    <t>+971 50 000 0000</t>
  </si>
  <si>
    <t>faisal@alnoor.example</t>
  </si>
  <si>
    <t>Dubai</t>
  </si>
  <si>
    <t>Email campaign</t>
  </si>
  <si>
    <t>Office furniture</t>
  </si>
  <si>
    <t>Contacted</t>
  </si>
  <si>
    <t>Share catalogue and price list</t>
  </si>
  <si>
    <t>Vista Interiors</t>
  </si>
  <si>
    <t>Pooja Iyer</t>
  </si>
  <si>
    <t>98860 12121</t>
  </si>
  <si>
    <t>Bengaluru</t>
  </si>
  <si>
    <t>Social media</t>
  </si>
  <si>
    <t>Printers</t>
  </si>
  <si>
    <t>New</t>
  </si>
  <si>
    <t>First call: understand the need</t>
  </si>
  <si>
    <t>Northstar Pharma</t>
  </si>
  <si>
    <t>Vikas Rao</t>
  </si>
  <si>
    <t>98490 34343</t>
  </si>
  <si>
    <t>vikas@northstar.example</t>
  </si>
  <si>
    <t>Hyderabad</t>
  </si>
  <si>
    <t>Partner / dealer</t>
  </si>
  <si>
    <t>Server and backup</t>
  </si>
  <si>
    <t>Chase the proposal sent last month</t>
  </si>
  <si>
    <t>Green Leaf Cafe</t>
  </si>
  <si>
    <t>Neha Joshi</t>
  </si>
  <si>
    <t>97690 45454</t>
  </si>
  <si>
    <t>WhatsApp</t>
  </si>
  <si>
    <t>Lead summary</t>
  </si>
  <si>
    <t>Key numbers</t>
  </si>
  <si>
    <t>Value</t>
  </si>
  <si>
    <t>Total leads</t>
  </si>
  <si>
    <t>Open leads</t>
  </si>
  <si>
    <t>Overdue follow-ups</t>
  </si>
  <si>
    <t>Follow-ups due today</t>
  </si>
  <si>
    <t>Open leads with no follow-up date</t>
  </si>
  <si>
    <t>Win rate (won ÷ closed)</t>
  </si>
  <si>
    <t>Leads</t>
  </si>
  <si>
    <t>Lead source</t>
  </si>
  <si>
    <t>Win rate</t>
  </si>
  <si>
    <t>Salesperson</t>
  </si>
  <si>
    <t>Overdue</t>
  </si>
  <si>
    <t>Setup</t>
  </si>
  <si>
    <t>Your currency and the lists used in the drop-downs. Yellow cells are yours to change.</t>
  </si>
  <si>
    <t>Currency symbol (₹, $, €, £, AED …)</t>
  </si>
  <si>
    <t>₹</t>
  </si>
  <si>
    <t>Show a follow-up as "Soon" within this many days</t>
  </si>
  <si>
    <t>Stages: keep Won and Lost spelt exactly so; alerts and the win rate look for them.</t>
  </si>
  <si>
    <t>Salespeople</t>
  </si>
  <si>
    <t>Lead sources</t>
  </si>
  <si>
    <t>Stages</t>
  </si>
  <si>
    <t>Products / services</t>
  </si>
  <si>
    <t>Online marketplace</t>
  </si>
  <si>
    <t>Cold call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</si>
</sst>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;[Red]\-0;0"/>
  </numFmts>
  <fonts count="11" x14ac:knownFonts="1">
    <font>
      <sz val="11"/>
      <color theme="1"/>
      <name val="Calibri"/>
      <family val="2"/>
      <scheme val="minor"/>
    </font>
    <font>
      <b/>
      <sz val="16"/>
      <color rgb="FF2563EB"/>
      <name val="Calibri"/>
    </font>
    <font>
      <i/>
      <sz val="10"/>
      <color rgb="FF55607A"/>
      <name val="Calibri"/>
    </font>
    <font>
      <sz val="11"/>
      <color rgb="FF14213D"/>
      <name val="Calibri"/>
    </font>
    <font>
      <b/>
      <sz val="12"/>
      <color rgb="FF2563EB"/>
      <name val="Calibri"/>
    </font>
    <font>
      <b/>
      <sz val="11"/>
      <color rgb="FF2563EB"/>
      <name val="Calibri"/>
    </font>
    <font>
      <b/>
      <sz val="11"/>
      <color rgb="FF14213D"/>
      <name val="Calibri"/>
    </font>
    <font>
      <u/>
      <sz val="11"/>
      <color rgb="FF2563EB"/>
      <name val="Calibri"/>
    </font>
    <font>
      <b/>
      <sz val="11"/>
      <color rgb="FF14213D"/>
      <name val="Calibri"/>
    </font>
    <font>
      <sz val="9"/>
      <color rgb="FF55607A"/>
      <name val="Calibri"/>
    </font>
    <font>
      <b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1F5F9"/>
      </patternFill>
    </fill>
    <fill>
      <patternFill patternType="solid">
        <fgColor rgb="FF2563EB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0" fillId="2" borderId="0" xfId="0" applyFill="1"/>
    <xf numFmtId="0" fontId="0" fillId="3" borderId="0" xfId="0" applyFill="1"/>
    <xf numFmtId="0" fontId="5" fillId="0" borderId="0" xfId="0" applyFont="1"/>
    <xf numFmtId="0" fontId="6" fillId="0" borderId="0" xfId="0" applyFont="1" applyAlignment="1">
      <alignment vertical="top" wrapText="1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top" wrapText="1"/>
    </xf>
    <xf numFmtId="0" fontId="10" fillId="4" borderId="1" xfId="0" applyFont="1" applyFill="1" applyBorder="1" applyAlignment="1">
      <alignment horizontal="center" vertical="center" wrapText="1"/>
    </xf>
    <xf numFmtId="164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3" borderId="1" xfId="0" applyFill="1" applyBorder="1"/>
    <xf numFmtId="165" fontId="0" fillId="3" borderId="1" xfId="0" applyNumberFormat="1" applyFill="1" applyBorder="1"/>
    <xf numFmtId="1" fontId="0" fillId="3" borderId="1" xfId="0" applyNumberFormat="1" applyFill="1" applyBorder="1"/>
    <xf numFmtId="0" fontId="0" fillId="0" borderId="1" xfId="0" applyBorder="1"/>
    <xf numFmtId="0" fontId="6" fillId="3" borderId="1" xfId="0" applyFont="1" applyFill="1" applyBorder="1" applyAlignment="1">
      <alignment horizontal="right" vertical="center"/>
    </xf>
    <xf numFmtId="9" fontId="6" fillId="3" borderId="1" xfId="0" applyNumberFormat="1" applyFont="1" applyFill="1" applyBorder="1" applyAlignment="1">
      <alignment horizontal="right" vertical="center"/>
    </xf>
    <xf numFmtId="3" fontId="6" fillId="3" borderId="1" xfId="0" applyNumberFormat="1" applyFont="1" applyFill="1" applyBorder="1" applyAlignment="1">
      <alignment horizontal="right" vertical="center"/>
    </xf>
    <xf numFmtId="0" fontId="0" fillId="3" borderId="1" xfId="0" applyFill="1" applyBorder="1" applyAlignment="1">
      <alignment horizontal="center" vertical="center"/>
    </xf>
    <xf numFmtId="3" fontId="0" fillId="3" borderId="1" xfId="0" applyNumberFormat="1" applyFill="1" applyBorder="1"/>
    <xf numFmtId="9" fontId="0" fillId="3" borderId="1" xfId="0" applyNumberFormat="1" applyFill="1" applyBorder="1" applyAlignment="1">
      <alignment horizontal="center" vertical="center"/>
    </xf>
    <xf numFmtId="0" fontId="3" fillId="0" borderId="0" xfId="0" applyFont="1"/>
    <xf numFmtId="0" fontId="9" fillId="0" borderId="0" xfId="0" applyFont="1"/>
  </cellXfs>
  <cellStyles count="1">
    <cellStyle name="Normal" xfId="0" builtinId="0"/>
  </cellStyles>
  <dxfs count="6">
    <dxf>
      <fill>
        <patternFill patternType="solid">
          <fgColor rgb="FFFEE2E2"/>
        </patternFill>
      </fill>
    </dxf>
    <dxf>
      <font>
        <b/>
        <color rgb="FFB91C1C"/>
      </font>
    </dxf>
    <dxf>
      <font>
        <color rgb="FF94A3B8"/>
      </font>
    </dxf>
    <dxf>
      <font>
        <color rgb="FF15803D"/>
      </font>
    </dxf>
    <dxf>
      <fill>
        <patternFill patternType="solid">
          <fgColor rgb="FFFEF3C7"/>
        </patternFill>
      </fill>
    </dxf>
    <dxf>
      <fill>
        <patternFill patternType="solid">
          <fgColor rgb="FFFEE2E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0"/>
  <c:chart>
    <c:title>
      <c:tx>
        <c:rich>
          <a:bodyPr/>
          <a:lstStyle/>
          <a:p>
            <a:pPr>
              <a:defRPr/>
            </a:pPr>
            <a:r>
              <a:t>Leads by source</a:t>
            </a:r>
          </a:p>
        </c:rich>
      </c:tx>
      <c:overlay val="1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Summary!$B$28</c:f>
              <c:strCache>
                <c:ptCount val="1"/>
                <c:pt idx="0">
                  <c:v>Leads</c:v>
                </c:pt>
              </c:strCache>
            </c:strRef>
          </c:tx>
          <c:spPr>
            <a:solidFill>
              <a:srgbClr val="E11D48"/>
            </a:solidFill>
            <a:ln>
              <a:prstDash val="solid"/>
            </a:ln>
          </c:spPr>
          <c:invertIfNegative val="1"/>
          <c:cat>
            <c:strRef>
              <c:f>Summary!$A$29:$A$39</c:f>
              <c:strCache>
                <c:ptCount val="11"/>
                <c:pt idx="0">
                  <c:v>Website</c:v>
                </c:pt>
                <c:pt idx="1">
                  <c:v>Phone enquiry</c:v>
                </c:pt>
                <c:pt idx="2">
                  <c:v>WhatsApp</c:v>
                </c:pt>
                <c:pt idx="3">
                  <c:v>Walk-in</c:v>
                </c:pt>
                <c:pt idx="4">
                  <c:v>Referral</c:v>
                </c:pt>
                <c:pt idx="5">
                  <c:v>Social media</c:v>
                </c:pt>
                <c:pt idx="6">
                  <c:v>Email campaign</c:v>
                </c:pt>
                <c:pt idx="7">
                  <c:v>Trade show / exhibition</c:v>
                </c:pt>
                <c:pt idx="8">
                  <c:v>Partner / dealer</c:v>
                </c:pt>
                <c:pt idx="9">
                  <c:v>Online marketplace</c:v>
                </c:pt>
                <c:pt idx="10">
                  <c:v>Cold call</c:v>
                </c:pt>
              </c:strCache>
            </c:strRef>
          </c:cat>
          <c:val>
            <c:numRef>
              <c:f>Summary!$B$29:$B$39</c:f>
              <c:numCache>
                <c:formatCode>General</c:formatCode>
                <c:ptCount val="1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F0A1-459C-9A81-A7F53A48E0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axMin"/>
        </c:scaling>
        <c:delete val="1"/>
        <c:axPos val="l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t"/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3</xdr:row>
      <xdr:rowOff>0</xdr:rowOff>
    </xdr:from>
    <xdr:ext cx="5400000" cy="324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niveshsahayak.in/" TargetMode="External"/><Relationship Id="rId1" Type="http://schemas.openxmlformats.org/officeDocument/2006/relationships/hyperlink" Target="https://toolkit.groupchaton.com/sales/sales-lead-tracker-excel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6A34A"/>
    <pageSetUpPr fitToPage="1"/>
  </sheetPr>
  <dimension ref="A1:B30"/>
  <sheetViews>
    <sheetView showGridLines="0" tabSelected="1" workbookViewId="0"/>
  </sheetViews>
  <sheetFormatPr defaultRowHeight="14.4" x14ac:dyDescent="0.3"/>
  <cols>
    <col min="1" max="1" width="4" customWidth="1"/>
    <col min="2" max="2" width="100" customWidth="1"/>
  </cols>
  <sheetData>
    <row r="1" spans="1:2" ht="25.95" customHeight="1" x14ac:dyDescent="0.4">
      <c r="A1" s="1" t="s">
        <v>0</v>
      </c>
    </row>
    <row r="2" spans="1:2" x14ac:dyDescent="0.3">
      <c r="A2" s="2" t="s">
        <v>1</v>
      </c>
    </row>
    <row r="4" spans="1:2" ht="75" customHeight="1" x14ac:dyDescent="0.3">
      <c r="B4" s="3" t="s">
        <v>2</v>
      </c>
    </row>
    <row r="6" spans="1:2" ht="18" customHeight="1" x14ac:dyDescent="0.3">
      <c r="B6" s="4" t="s">
        <v>3</v>
      </c>
    </row>
    <row r="7" spans="1:2" ht="18" customHeight="1" x14ac:dyDescent="0.3">
      <c r="A7" s="5"/>
      <c r="B7" s="3" t="s">
        <v>4</v>
      </c>
    </row>
    <row r="8" spans="1:2" ht="18" customHeight="1" x14ac:dyDescent="0.3">
      <c r="A8" s="6"/>
      <c r="B8" s="3" t="s">
        <v>5</v>
      </c>
    </row>
    <row r="10" spans="1:2" ht="18" customHeight="1" x14ac:dyDescent="0.3">
      <c r="B10" s="4" t="s">
        <v>6</v>
      </c>
    </row>
    <row r="11" spans="1:2" ht="30" customHeight="1" x14ac:dyDescent="0.3">
      <c r="A11" s="7">
        <v>1</v>
      </c>
      <c r="B11" s="3" t="s">
        <v>7</v>
      </c>
    </row>
    <row r="12" spans="1:2" ht="45" customHeight="1" x14ac:dyDescent="0.3">
      <c r="A12" s="7">
        <v>2</v>
      </c>
      <c r="B12" s="3" t="s">
        <v>8</v>
      </c>
    </row>
    <row r="13" spans="1:2" ht="30" customHeight="1" x14ac:dyDescent="0.3">
      <c r="A13" s="7">
        <v>3</v>
      </c>
      <c r="B13" s="3" t="s">
        <v>9</v>
      </c>
    </row>
    <row r="14" spans="1:2" ht="30" customHeight="1" x14ac:dyDescent="0.3">
      <c r="A14" s="7">
        <v>4</v>
      </c>
      <c r="B14" s="3" t="s">
        <v>10</v>
      </c>
    </row>
    <row r="15" spans="1:2" ht="30" customHeight="1" x14ac:dyDescent="0.3">
      <c r="A15" s="7">
        <v>5</v>
      </c>
      <c r="B15" s="3" t="s">
        <v>11</v>
      </c>
    </row>
    <row r="16" spans="1:2" ht="30" customHeight="1" x14ac:dyDescent="0.3">
      <c r="A16" s="7">
        <v>6</v>
      </c>
      <c r="B16" s="3" t="s">
        <v>12</v>
      </c>
    </row>
    <row r="17" spans="1:2" ht="30" customHeight="1" x14ac:dyDescent="0.3">
      <c r="A17" s="7">
        <v>7</v>
      </c>
      <c r="B17" s="3" t="s">
        <v>13</v>
      </c>
    </row>
    <row r="19" spans="1:2" ht="18" customHeight="1" x14ac:dyDescent="0.3">
      <c r="B19" s="4" t="s">
        <v>14</v>
      </c>
    </row>
    <row r="20" spans="1:2" ht="30" customHeight="1" x14ac:dyDescent="0.3">
      <c r="A20" t="s">
        <v>15</v>
      </c>
      <c r="B20" s="3" t="s">
        <v>16</v>
      </c>
    </row>
    <row r="21" spans="1:2" ht="30" customHeight="1" x14ac:dyDescent="0.3">
      <c r="A21" t="s">
        <v>15</v>
      </c>
      <c r="B21" s="3" t="s">
        <v>17</v>
      </c>
    </row>
    <row r="22" spans="1:2" ht="30" customHeight="1" x14ac:dyDescent="0.3">
      <c r="A22" t="s">
        <v>15</v>
      </c>
      <c r="B22" s="3" t="s">
        <v>18</v>
      </c>
    </row>
    <row r="23" spans="1:2" ht="30" customHeight="1" x14ac:dyDescent="0.3">
      <c r="A23" t="s">
        <v>15</v>
      </c>
      <c r="B23" s="3" t="s">
        <v>19</v>
      </c>
    </row>
    <row r="24" spans="1:2" ht="30" customHeight="1" x14ac:dyDescent="0.3">
      <c r="A24" t="s">
        <v>15</v>
      </c>
      <c r="B24" s="3" t="s">
        <v>20</v>
      </c>
    </row>
    <row r="26" spans="1:2" ht="18" customHeight="1" x14ac:dyDescent="0.3">
      <c r="B26" s="8" t="s">
        <v>21</v>
      </c>
    </row>
    <row r="27" spans="1:2" x14ac:dyDescent="0.3">
      <c r="B27" s="9" t="s">
        <v>22</v>
      </c>
    </row>
    <row r="29" spans="1:2" x14ac:dyDescent="0.3">
      <c r="B29" s="10" t="s">
        <v>23</v>
      </c>
    </row>
    <row r="30" spans="1:2" ht="45" customHeight="1" x14ac:dyDescent="0.3">
      <c r="B30" s="11" t="s">
        <v>24</v>
      </c>
    </row>
  </sheetData>
  <hyperlinks>
    <hyperlink ref="B27" r:id="rId1" xr:uid="{00000000-0004-0000-0000-000000000000}"/>
    <hyperlink ref="B29" r:id="rId2" xr:uid="{00000000-0004-0000-0000-000001000000}"/>
  </hyperlinks>
  <pageMargins left="0.4" right="0.4" top="1" bottom="1" header="0.5" footer="0.5"/>
  <pageSetup paperSize="9" fitToHeight="0"/>
  <headerFooter>
    <oddFooter>&amp;C&amp;8 Toolkit by GroupChatOn  ·  toolkit.groupchaton.com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563EB"/>
    <pageSetUpPr fitToPage="1"/>
  </sheetPr>
  <dimension ref="A1:Q503"/>
  <sheetViews>
    <sheetView showGridLines="0"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12" customWidth="1"/>
    <col min="2" max="2" width="26" customWidth="1"/>
    <col min="3" max="3" width="18" customWidth="1"/>
    <col min="4" max="4" width="15" customWidth="1"/>
    <col min="5" max="5" width="26" customWidth="1"/>
    <col min="6" max="6" width="12" customWidth="1"/>
    <col min="7" max="7" width="20" customWidth="1"/>
    <col min="8" max="8" width="24" customWidth="1"/>
    <col min="9" max="9" width="13" customWidth="1"/>
    <col min="10" max="10" width="11" customWidth="1"/>
    <col min="11" max="11" width="14" customWidth="1"/>
    <col min="12" max="12" width="12" customWidth="1"/>
    <col min="13" max="13" width="13" customWidth="1"/>
    <col min="14" max="14" width="34" customWidth="1"/>
    <col min="15" max="15" width="13" customWidth="1"/>
    <col min="16" max="16" width="12" customWidth="1"/>
    <col min="17" max="17" width="10" customWidth="1"/>
  </cols>
  <sheetData>
    <row r="1" spans="1:17" ht="25.95" customHeight="1" x14ac:dyDescent="0.4">
      <c r="A1" s="1" t="s">
        <v>25</v>
      </c>
    </row>
    <row r="2" spans="1:17" x14ac:dyDescent="0.3">
      <c r="A2" s="2" t="s">
        <v>26</v>
      </c>
    </row>
    <row r="3" spans="1:17" ht="31.95" customHeight="1" x14ac:dyDescent="0.3">
      <c r="A3" s="12" t="s">
        <v>27</v>
      </c>
      <c r="B3" s="12" t="s">
        <v>28</v>
      </c>
      <c r="C3" s="12" t="s">
        <v>29</v>
      </c>
      <c r="D3" s="12" t="s">
        <v>30</v>
      </c>
      <c r="E3" s="12" t="s">
        <v>31</v>
      </c>
      <c r="F3" s="12" t="s">
        <v>32</v>
      </c>
      <c r="G3" s="12" t="s">
        <v>33</v>
      </c>
      <c r="H3" s="12" t="s">
        <v>34</v>
      </c>
      <c r="I3" s="12" t="str">
        <f>"Est. value ("&amp;Setup!$B$4&amp;")"</f>
        <v>Est. value (₹)</v>
      </c>
      <c r="J3" s="12" t="s">
        <v>35</v>
      </c>
      <c r="K3" s="12" t="s">
        <v>36</v>
      </c>
      <c r="L3" s="12" t="s">
        <v>37</v>
      </c>
      <c r="M3" s="12" t="s">
        <v>38</v>
      </c>
      <c r="N3" s="12" t="s">
        <v>39</v>
      </c>
      <c r="O3" s="12" t="s">
        <v>40</v>
      </c>
      <c r="P3" s="12" t="s">
        <v>41</v>
      </c>
      <c r="Q3" s="12" t="s">
        <v>42</v>
      </c>
    </row>
    <row r="4" spans="1:17" x14ac:dyDescent="0.3">
      <c r="A4" s="13">
        <v>46307</v>
      </c>
      <c r="B4" s="14" t="s">
        <v>43</v>
      </c>
      <c r="C4" s="14" t="s">
        <v>44</v>
      </c>
      <c r="D4" s="14" t="s">
        <v>45</v>
      </c>
      <c r="E4" s="14" t="s">
        <v>46</v>
      </c>
      <c r="F4" s="14" t="s">
        <v>47</v>
      </c>
      <c r="G4" s="14" t="s">
        <v>48</v>
      </c>
      <c r="H4" s="14" t="s">
        <v>49</v>
      </c>
      <c r="I4" s="15">
        <v>240000</v>
      </c>
      <c r="J4" s="14" t="s">
        <v>50</v>
      </c>
      <c r="K4" s="14" t="s">
        <v>51</v>
      </c>
      <c r="L4" s="13">
        <v>46324</v>
      </c>
      <c r="M4" s="13">
        <v>46327</v>
      </c>
      <c r="N4" s="14" t="s">
        <v>52</v>
      </c>
      <c r="O4" s="16" t="str">
        <f ca="1">IF($B4="","",IF(OR($K4="Won",$K4="Lost"),"Closed",IF($M4="","No date set",IF($M4&lt;TODAY(),"Overdue",IF($M4=TODAY(),"Today",IF($M4-TODAY()&lt;=Setup!$B$5,"Soon","Upcoming"))))))</f>
        <v>Overdue</v>
      </c>
      <c r="P4" s="17">
        <f t="shared" ref="P4:P67" ca="1" si="0">IF(OR($B4="",$M4="",$O4="Closed"),"",$M4-TODAY())</f>
        <v>-1</v>
      </c>
      <c r="Q4" s="18">
        <f t="shared" ref="Q4:Q67" ca="1" si="1">IF(OR($A4="",$B4=""),"",TODAY()-$A4)</f>
        <v>21</v>
      </c>
    </row>
    <row r="5" spans="1:17" x14ac:dyDescent="0.3">
      <c r="A5" s="13">
        <v>46314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H5" s="14" t="s">
        <v>59</v>
      </c>
      <c r="I5" s="15">
        <v>1150000</v>
      </c>
      <c r="J5" s="14" t="s">
        <v>60</v>
      </c>
      <c r="K5" s="14" t="s">
        <v>61</v>
      </c>
      <c r="L5" s="13">
        <v>46326</v>
      </c>
      <c r="M5" s="13">
        <v>46328</v>
      </c>
      <c r="N5" s="14" t="s">
        <v>62</v>
      </c>
      <c r="O5" s="16" t="str">
        <f ca="1">IF($B5="","",IF(OR($K5="Won",$K5="Lost"),"Closed",IF($M5="","No date set",IF($M5&lt;TODAY(),"Overdue",IF($M5=TODAY(),"Today",IF($M5-TODAY()&lt;=Setup!$B$5,"Soon","Upcoming"))))))</f>
        <v>Today</v>
      </c>
      <c r="P5" s="17">
        <f t="shared" ca="1" si="0"/>
        <v>0</v>
      </c>
      <c r="Q5" s="18">
        <f t="shared" ca="1" si="1"/>
        <v>14</v>
      </c>
    </row>
    <row r="6" spans="1:17" x14ac:dyDescent="0.3">
      <c r="A6" s="13">
        <v>46319</v>
      </c>
      <c r="B6" s="14" t="s">
        <v>63</v>
      </c>
      <c r="C6" s="14" t="s">
        <v>64</v>
      </c>
      <c r="D6" s="14" t="s">
        <v>65</v>
      </c>
      <c r="E6" s="14" t="s">
        <v>66</v>
      </c>
      <c r="F6" s="14" t="s">
        <v>67</v>
      </c>
      <c r="G6" s="14" t="s">
        <v>68</v>
      </c>
      <c r="H6" s="14" t="s">
        <v>69</v>
      </c>
      <c r="I6" s="15">
        <v>270000</v>
      </c>
      <c r="J6" s="14" t="s">
        <v>50</v>
      </c>
      <c r="K6" s="14" t="s">
        <v>70</v>
      </c>
      <c r="L6" s="13">
        <v>46325</v>
      </c>
      <c r="M6" s="13">
        <v>46330</v>
      </c>
      <c r="N6" s="14" t="s">
        <v>71</v>
      </c>
      <c r="O6" s="16" t="str">
        <f ca="1">IF($B6="","",IF(OR($K6="Won",$K6="Lost"),"Closed",IF($M6="","No date set",IF($M6&lt;TODAY(),"Overdue",IF($M6=TODAY(),"Today",IF($M6-TODAY()&lt;=Setup!$B$5,"Soon","Upcoming"))))))</f>
        <v>Soon</v>
      </c>
      <c r="P6" s="17">
        <f t="shared" ca="1" si="0"/>
        <v>2</v>
      </c>
      <c r="Q6" s="18">
        <f t="shared" ca="1" si="1"/>
        <v>9</v>
      </c>
    </row>
    <row r="7" spans="1:17" x14ac:dyDescent="0.3">
      <c r="A7" s="13">
        <v>46298</v>
      </c>
      <c r="B7" s="14" t="s">
        <v>72</v>
      </c>
      <c r="C7" s="14" t="s">
        <v>73</v>
      </c>
      <c r="D7" s="14" t="s">
        <v>74</v>
      </c>
      <c r="E7" s="14"/>
      <c r="F7" s="14" t="s">
        <v>75</v>
      </c>
      <c r="G7" s="14" t="s">
        <v>76</v>
      </c>
      <c r="H7" s="14" t="s">
        <v>77</v>
      </c>
      <c r="I7" s="15">
        <v>180000</v>
      </c>
      <c r="J7" s="14" t="s">
        <v>78</v>
      </c>
      <c r="K7" s="14" t="s">
        <v>79</v>
      </c>
      <c r="L7" s="13">
        <v>46322</v>
      </c>
      <c r="M7" s="13"/>
      <c r="N7" s="14" t="s">
        <v>80</v>
      </c>
      <c r="O7" s="16" t="str">
        <f ca="1">IF($B7="","",IF(OR($K7="Won",$K7="Lost"),"Closed",IF($M7="","No date set",IF($M7&lt;TODAY(),"Overdue",IF($M7=TODAY(),"Today",IF($M7-TODAY()&lt;=Setup!$B$5,"Soon","Upcoming"))))))</f>
        <v>Closed</v>
      </c>
      <c r="P7" s="17" t="str">
        <f t="shared" ca="1" si="0"/>
        <v/>
      </c>
      <c r="Q7" s="18">
        <f t="shared" ca="1" si="1"/>
        <v>30</v>
      </c>
    </row>
    <row r="8" spans="1:17" x14ac:dyDescent="0.3">
      <c r="A8" s="13">
        <v>46303</v>
      </c>
      <c r="B8" s="14" t="s">
        <v>81</v>
      </c>
      <c r="C8" s="14" t="s">
        <v>82</v>
      </c>
      <c r="D8" s="14" t="s">
        <v>83</v>
      </c>
      <c r="E8" s="14" t="s">
        <v>84</v>
      </c>
      <c r="F8" s="14" t="s">
        <v>85</v>
      </c>
      <c r="G8" s="14" t="s">
        <v>86</v>
      </c>
      <c r="H8" s="14" t="s">
        <v>87</v>
      </c>
      <c r="I8" s="15">
        <v>95000</v>
      </c>
      <c r="J8" s="14" t="s">
        <v>60</v>
      </c>
      <c r="K8" s="14" t="s">
        <v>88</v>
      </c>
      <c r="L8" s="13">
        <v>46318</v>
      </c>
      <c r="M8" s="13"/>
      <c r="N8" s="14" t="s">
        <v>89</v>
      </c>
      <c r="O8" s="16" t="str">
        <f ca="1">IF($B8="","",IF(OR($K8="Won",$K8="Lost"),"Closed",IF($M8="","No date set",IF($M8&lt;TODAY(),"Overdue",IF($M8=TODAY(),"Today",IF($M8-TODAY()&lt;=Setup!$B$5,"Soon","Upcoming"))))))</f>
        <v>Closed</v>
      </c>
      <c r="P8" s="17" t="str">
        <f t="shared" ca="1" si="0"/>
        <v/>
      </c>
      <c r="Q8" s="18">
        <f t="shared" ca="1" si="1"/>
        <v>25</v>
      </c>
    </row>
    <row r="9" spans="1:17" x14ac:dyDescent="0.3">
      <c r="A9" s="13">
        <v>46323</v>
      </c>
      <c r="B9" s="14" t="s">
        <v>90</v>
      </c>
      <c r="C9" s="14" t="s">
        <v>91</v>
      </c>
      <c r="D9" s="14" t="s">
        <v>92</v>
      </c>
      <c r="E9" s="14" t="s">
        <v>93</v>
      </c>
      <c r="F9" s="14" t="s">
        <v>94</v>
      </c>
      <c r="G9" s="14" t="s">
        <v>95</v>
      </c>
      <c r="H9" s="14" t="s">
        <v>96</v>
      </c>
      <c r="I9" s="15">
        <v>420000</v>
      </c>
      <c r="J9" s="14" t="s">
        <v>78</v>
      </c>
      <c r="K9" s="14" t="s">
        <v>97</v>
      </c>
      <c r="L9" s="13">
        <v>46327</v>
      </c>
      <c r="M9" s="13">
        <v>46333</v>
      </c>
      <c r="N9" s="14" t="s">
        <v>98</v>
      </c>
      <c r="O9" s="16" t="str">
        <f ca="1">IF($B9="","",IF(OR($K9="Won",$K9="Lost"),"Closed",IF($M9="","No date set",IF($M9&lt;TODAY(),"Overdue",IF($M9=TODAY(),"Today",IF($M9-TODAY()&lt;=Setup!$B$5,"Soon","Upcoming"))))))</f>
        <v>Upcoming</v>
      </c>
      <c r="P9" s="17">
        <f t="shared" ca="1" si="0"/>
        <v>5</v>
      </c>
      <c r="Q9" s="18">
        <f t="shared" ca="1" si="1"/>
        <v>5</v>
      </c>
    </row>
    <row r="10" spans="1:17" x14ac:dyDescent="0.3">
      <c r="A10" s="13">
        <v>46326</v>
      </c>
      <c r="B10" s="14" t="s">
        <v>99</v>
      </c>
      <c r="C10" s="14" t="s">
        <v>100</v>
      </c>
      <c r="D10" s="14" t="s">
        <v>101</v>
      </c>
      <c r="E10" s="14"/>
      <c r="F10" s="14" t="s">
        <v>102</v>
      </c>
      <c r="G10" s="14" t="s">
        <v>103</v>
      </c>
      <c r="H10" s="14" t="s">
        <v>104</v>
      </c>
      <c r="I10" s="15">
        <v>66000</v>
      </c>
      <c r="J10" s="14" t="s">
        <v>50</v>
      </c>
      <c r="K10" s="14" t="s">
        <v>105</v>
      </c>
      <c r="L10" s="13"/>
      <c r="M10" s="13">
        <v>46329</v>
      </c>
      <c r="N10" s="14" t="s">
        <v>106</v>
      </c>
      <c r="O10" s="16" t="str">
        <f ca="1">IF($B10="","",IF(OR($K10="Won",$K10="Lost"),"Closed",IF($M10="","No date set",IF($M10&lt;TODAY(),"Overdue",IF($M10=TODAY(),"Today",IF($M10-TODAY()&lt;=Setup!$B$5,"Soon","Upcoming"))))))</f>
        <v>Soon</v>
      </c>
      <c r="P10" s="17">
        <f t="shared" ca="1" si="0"/>
        <v>1</v>
      </c>
      <c r="Q10" s="18">
        <f t="shared" ca="1" si="1"/>
        <v>2</v>
      </c>
    </row>
    <row r="11" spans="1:17" x14ac:dyDescent="0.3">
      <c r="A11" s="13">
        <v>46288</v>
      </c>
      <c r="B11" s="14" t="s">
        <v>107</v>
      </c>
      <c r="C11" s="14" t="s">
        <v>108</v>
      </c>
      <c r="D11" s="14" t="s">
        <v>109</v>
      </c>
      <c r="E11" s="14" t="s">
        <v>110</v>
      </c>
      <c r="F11" s="14" t="s">
        <v>111</v>
      </c>
      <c r="G11" s="14" t="s">
        <v>112</v>
      </c>
      <c r="H11" s="14" t="s">
        <v>113</v>
      </c>
      <c r="I11" s="15">
        <v>850000</v>
      </c>
      <c r="J11" s="14" t="s">
        <v>60</v>
      </c>
      <c r="K11" s="14" t="s">
        <v>51</v>
      </c>
      <c r="L11" s="13">
        <v>46316</v>
      </c>
      <c r="M11" s="13">
        <v>46322</v>
      </c>
      <c r="N11" s="14" t="s">
        <v>114</v>
      </c>
      <c r="O11" s="16" t="str">
        <f ca="1">IF($B11="","",IF(OR($K11="Won",$K11="Lost"),"Closed",IF($M11="","No date set",IF($M11&lt;TODAY(),"Overdue",IF($M11=TODAY(),"Today",IF($M11-TODAY()&lt;=Setup!$B$5,"Soon","Upcoming"))))))</f>
        <v>Overdue</v>
      </c>
      <c r="P11" s="17">
        <f t="shared" ca="1" si="0"/>
        <v>-6</v>
      </c>
      <c r="Q11" s="18">
        <f t="shared" ca="1" si="1"/>
        <v>40</v>
      </c>
    </row>
    <row r="12" spans="1:17" x14ac:dyDescent="0.3">
      <c r="A12" s="13">
        <v>46327</v>
      </c>
      <c r="B12" s="14" t="s">
        <v>115</v>
      </c>
      <c r="C12" s="14" t="s">
        <v>116</v>
      </c>
      <c r="D12" s="14" t="s">
        <v>117</v>
      </c>
      <c r="E12" s="14"/>
      <c r="F12" s="14" t="s">
        <v>57</v>
      </c>
      <c r="G12" s="14" t="s">
        <v>118</v>
      </c>
      <c r="H12" s="14" t="s">
        <v>77</v>
      </c>
      <c r="I12" s="15">
        <v>35000</v>
      </c>
      <c r="J12" s="14" t="s">
        <v>78</v>
      </c>
      <c r="K12" s="14" t="s">
        <v>105</v>
      </c>
      <c r="L12" s="13"/>
      <c r="M12" s="13"/>
      <c r="N12" s="14"/>
      <c r="O12" s="16" t="str">
        <f ca="1">IF($B12="","",IF(OR($K12="Won",$K12="Lost"),"Closed",IF($M12="","No date set",IF($M12&lt;TODAY(),"Overdue",IF($M12=TODAY(),"Today",IF($M12-TODAY()&lt;=Setup!$B$5,"Soon","Upcoming"))))))</f>
        <v>No date set</v>
      </c>
      <c r="P12" s="17" t="str">
        <f t="shared" ca="1" si="0"/>
        <v/>
      </c>
      <c r="Q12" s="18">
        <f t="shared" ca="1" si="1"/>
        <v>1</v>
      </c>
    </row>
    <row r="13" spans="1:17" x14ac:dyDescent="0.3">
      <c r="A13" s="13"/>
      <c r="B13" s="14"/>
      <c r="C13" s="14"/>
      <c r="D13" s="14"/>
      <c r="E13" s="14"/>
      <c r="F13" s="14"/>
      <c r="G13" s="14"/>
      <c r="H13" s="14"/>
      <c r="I13" s="15"/>
      <c r="J13" s="14"/>
      <c r="K13" s="14"/>
      <c r="L13" s="13"/>
      <c r="M13" s="13"/>
      <c r="N13" s="14"/>
      <c r="O13" s="16" t="str">
        <f ca="1">IF($B13="","",IF(OR($K13="Won",$K13="Lost"),"Closed",IF($M13="","No date set",IF($M13&lt;TODAY(),"Overdue",IF($M13=TODAY(),"Today",IF($M13-TODAY()&lt;=Setup!$B$5,"Soon","Upcoming"))))))</f>
        <v/>
      </c>
      <c r="P13" s="17" t="str">
        <f t="shared" ca="1" si="0"/>
        <v/>
      </c>
      <c r="Q13" s="18" t="str">
        <f t="shared" ca="1" si="1"/>
        <v/>
      </c>
    </row>
    <row r="14" spans="1:17" x14ac:dyDescent="0.3">
      <c r="A14" s="13"/>
      <c r="B14" s="14"/>
      <c r="C14" s="14"/>
      <c r="D14" s="14"/>
      <c r="E14" s="14"/>
      <c r="F14" s="14"/>
      <c r="G14" s="14"/>
      <c r="H14" s="14"/>
      <c r="I14" s="15"/>
      <c r="J14" s="14"/>
      <c r="K14" s="14"/>
      <c r="L14" s="13"/>
      <c r="M14" s="13"/>
      <c r="N14" s="14"/>
      <c r="O14" s="16" t="str">
        <f ca="1">IF($B14="","",IF(OR($K14="Won",$K14="Lost"),"Closed",IF($M14="","No date set",IF($M14&lt;TODAY(),"Overdue",IF($M14=TODAY(),"Today",IF($M14-TODAY()&lt;=Setup!$B$5,"Soon","Upcoming"))))))</f>
        <v/>
      </c>
      <c r="P14" s="17" t="str">
        <f t="shared" ca="1" si="0"/>
        <v/>
      </c>
      <c r="Q14" s="18" t="str">
        <f t="shared" ca="1" si="1"/>
        <v/>
      </c>
    </row>
    <row r="15" spans="1:17" x14ac:dyDescent="0.3">
      <c r="A15" s="13"/>
      <c r="B15" s="14"/>
      <c r="C15" s="14"/>
      <c r="D15" s="14"/>
      <c r="E15" s="14"/>
      <c r="F15" s="14"/>
      <c r="G15" s="14"/>
      <c r="H15" s="14"/>
      <c r="I15" s="15"/>
      <c r="J15" s="14"/>
      <c r="K15" s="14"/>
      <c r="L15" s="13"/>
      <c r="M15" s="13"/>
      <c r="N15" s="14"/>
      <c r="O15" s="16" t="str">
        <f ca="1">IF($B15="","",IF(OR($K15="Won",$K15="Lost"),"Closed",IF($M15="","No date set",IF($M15&lt;TODAY(),"Overdue",IF($M15=TODAY(),"Today",IF($M15-TODAY()&lt;=Setup!$B$5,"Soon","Upcoming"))))))</f>
        <v/>
      </c>
      <c r="P15" s="17" t="str">
        <f t="shared" ca="1" si="0"/>
        <v/>
      </c>
      <c r="Q15" s="18" t="str">
        <f t="shared" ca="1" si="1"/>
        <v/>
      </c>
    </row>
    <row r="16" spans="1:17" x14ac:dyDescent="0.3">
      <c r="A16" s="13"/>
      <c r="B16" s="14"/>
      <c r="C16" s="14"/>
      <c r="D16" s="14"/>
      <c r="E16" s="14"/>
      <c r="F16" s="14"/>
      <c r="G16" s="14"/>
      <c r="H16" s="14"/>
      <c r="I16" s="15"/>
      <c r="J16" s="14"/>
      <c r="K16" s="14"/>
      <c r="L16" s="13"/>
      <c r="M16" s="13"/>
      <c r="N16" s="14"/>
      <c r="O16" s="16" t="str">
        <f ca="1">IF($B16="","",IF(OR($K16="Won",$K16="Lost"),"Closed",IF($M16="","No date set",IF($M16&lt;TODAY(),"Overdue",IF($M16=TODAY(),"Today",IF($M16-TODAY()&lt;=Setup!$B$5,"Soon","Upcoming"))))))</f>
        <v/>
      </c>
      <c r="P16" s="17" t="str">
        <f t="shared" ca="1" si="0"/>
        <v/>
      </c>
      <c r="Q16" s="18" t="str">
        <f t="shared" ca="1" si="1"/>
        <v/>
      </c>
    </row>
    <row r="17" spans="1:17" x14ac:dyDescent="0.3">
      <c r="A17" s="13"/>
      <c r="B17" s="14"/>
      <c r="C17" s="14"/>
      <c r="D17" s="14"/>
      <c r="E17" s="14"/>
      <c r="F17" s="14"/>
      <c r="G17" s="14"/>
      <c r="H17" s="14"/>
      <c r="I17" s="15"/>
      <c r="J17" s="14"/>
      <c r="K17" s="14"/>
      <c r="L17" s="13"/>
      <c r="M17" s="13"/>
      <c r="N17" s="14"/>
      <c r="O17" s="16" t="str">
        <f ca="1">IF($B17="","",IF(OR($K17="Won",$K17="Lost"),"Closed",IF($M17="","No date set",IF($M17&lt;TODAY(),"Overdue",IF($M17=TODAY(),"Today",IF($M17-TODAY()&lt;=Setup!$B$5,"Soon","Upcoming"))))))</f>
        <v/>
      </c>
      <c r="P17" s="17" t="str">
        <f t="shared" ca="1" si="0"/>
        <v/>
      </c>
      <c r="Q17" s="18" t="str">
        <f t="shared" ca="1" si="1"/>
        <v/>
      </c>
    </row>
    <row r="18" spans="1:17" x14ac:dyDescent="0.3">
      <c r="A18" s="13"/>
      <c r="B18" s="14"/>
      <c r="C18" s="14"/>
      <c r="D18" s="14"/>
      <c r="E18" s="14"/>
      <c r="F18" s="14"/>
      <c r="G18" s="14"/>
      <c r="H18" s="14"/>
      <c r="I18" s="15"/>
      <c r="J18" s="14"/>
      <c r="K18" s="14"/>
      <c r="L18" s="13"/>
      <c r="M18" s="13"/>
      <c r="N18" s="14"/>
      <c r="O18" s="16" t="str">
        <f ca="1">IF($B18="","",IF(OR($K18="Won",$K18="Lost"),"Closed",IF($M18="","No date set",IF($M18&lt;TODAY(),"Overdue",IF($M18=TODAY(),"Today",IF($M18-TODAY()&lt;=Setup!$B$5,"Soon","Upcoming"))))))</f>
        <v/>
      </c>
      <c r="P18" s="17" t="str">
        <f t="shared" ca="1" si="0"/>
        <v/>
      </c>
      <c r="Q18" s="18" t="str">
        <f t="shared" ca="1" si="1"/>
        <v/>
      </c>
    </row>
    <row r="19" spans="1:17" x14ac:dyDescent="0.3">
      <c r="A19" s="13"/>
      <c r="B19" s="14"/>
      <c r="C19" s="14"/>
      <c r="D19" s="14"/>
      <c r="E19" s="14"/>
      <c r="F19" s="14"/>
      <c r="G19" s="14"/>
      <c r="H19" s="14"/>
      <c r="I19" s="15"/>
      <c r="J19" s="14"/>
      <c r="K19" s="14"/>
      <c r="L19" s="13"/>
      <c r="M19" s="13"/>
      <c r="N19" s="14"/>
      <c r="O19" s="16" t="str">
        <f ca="1">IF($B19="","",IF(OR($K19="Won",$K19="Lost"),"Closed",IF($M19="","No date set",IF($M19&lt;TODAY(),"Overdue",IF($M19=TODAY(),"Today",IF($M19-TODAY()&lt;=Setup!$B$5,"Soon","Upcoming"))))))</f>
        <v/>
      </c>
      <c r="P19" s="17" t="str">
        <f t="shared" ca="1" si="0"/>
        <v/>
      </c>
      <c r="Q19" s="18" t="str">
        <f t="shared" ca="1" si="1"/>
        <v/>
      </c>
    </row>
    <row r="20" spans="1:17" x14ac:dyDescent="0.3">
      <c r="A20" s="13"/>
      <c r="B20" s="14"/>
      <c r="C20" s="14"/>
      <c r="D20" s="14"/>
      <c r="E20" s="14"/>
      <c r="F20" s="14"/>
      <c r="G20" s="14"/>
      <c r="H20" s="14"/>
      <c r="I20" s="15"/>
      <c r="J20" s="14"/>
      <c r="K20" s="14"/>
      <c r="L20" s="13"/>
      <c r="M20" s="13"/>
      <c r="N20" s="14"/>
      <c r="O20" s="16" t="str">
        <f ca="1">IF($B20="","",IF(OR($K20="Won",$K20="Lost"),"Closed",IF($M20="","No date set",IF($M20&lt;TODAY(),"Overdue",IF($M20=TODAY(),"Today",IF($M20-TODAY()&lt;=Setup!$B$5,"Soon","Upcoming"))))))</f>
        <v/>
      </c>
      <c r="P20" s="17" t="str">
        <f t="shared" ca="1" si="0"/>
        <v/>
      </c>
      <c r="Q20" s="18" t="str">
        <f t="shared" ca="1" si="1"/>
        <v/>
      </c>
    </row>
    <row r="21" spans="1:17" x14ac:dyDescent="0.3">
      <c r="A21" s="13"/>
      <c r="B21" s="14"/>
      <c r="C21" s="14"/>
      <c r="D21" s="14"/>
      <c r="E21" s="14"/>
      <c r="F21" s="14"/>
      <c r="G21" s="14"/>
      <c r="H21" s="14"/>
      <c r="I21" s="15"/>
      <c r="J21" s="14"/>
      <c r="K21" s="14"/>
      <c r="L21" s="13"/>
      <c r="M21" s="13"/>
      <c r="N21" s="14"/>
      <c r="O21" s="16" t="str">
        <f ca="1">IF($B21="","",IF(OR($K21="Won",$K21="Lost"),"Closed",IF($M21="","No date set",IF($M21&lt;TODAY(),"Overdue",IF($M21=TODAY(),"Today",IF($M21-TODAY()&lt;=Setup!$B$5,"Soon","Upcoming"))))))</f>
        <v/>
      </c>
      <c r="P21" s="17" t="str">
        <f t="shared" ca="1" si="0"/>
        <v/>
      </c>
      <c r="Q21" s="18" t="str">
        <f t="shared" ca="1" si="1"/>
        <v/>
      </c>
    </row>
    <row r="22" spans="1:17" x14ac:dyDescent="0.3">
      <c r="A22" s="13"/>
      <c r="B22" s="14"/>
      <c r="C22" s="14"/>
      <c r="D22" s="14"/>
      <c r="E22" s="14"/>
      <c r="F22" s="14"/>
      <c r="G22" s="14"/>
      <c r="H22" s="14"/>
      <c r="I22" s="15"/>
      <c r="J22" s="14"/>
      <c r="K22" s="14"/>
      <c r="L22" s="13"/>
      <c r="M22" s="13"/>
      <c r="N22" s="14"/>
      <c r="O22" s="16" t="str">
        <f ca="1">IF($B22="","",IF(OR($K22="Won",$K22="Lost"),"Closed",IF($M22="","No date set",IF($M22&lt;TODAY(),"Overdue",IF($M22=TODAY(),"Today",IF($M22-TODAY()&lt;=Setup!$B$5,"Soon","Upcoming"))))))</f>
        <v/>
      </c>
      <c r="P22" s="17" t="str">
        <f t="shared" ca="1" si="0"/>
        <v/>
      </c>
      <c r="Q22" s="18" t="str">
        <f t="shared" ca="1" si="1"/>
        <v/>
      </c>
    </row>
    <row r="23" spans="1:17" x14ac:dyDescent="0.3">
      <c r="A23" s="13"/>
      <c r="B23" s="14"/>
      <c r="C23" s="14"/>
      <c r="D23" s="14"/>
      <c r="E23" s="14"/>
      <c r="F23" s="14"/>
      <c r="G23" s="14"/>
      <c r="H23" s="14"/>
      <c r="I23" s="15"/>
      <c r="J23" s="14"/>
      <c r="K23" s="14"/>
      <c r="L23" s="13"/>
      <c r="M23" s="13"/>
      <c r="N23" s="14"/>
      <c r="O23" s="16" t="str">
        <f ca="1">IF($B23="","",IF(OR($K23="Won",$K23="Lost"),"Closed",IF($M23="","No date set",IF($M23&lt;TODAY(),"Overdue",IF($M23=TODAY(),"Today",IF($M23-TODAY()&lt;=Setup!$B$5,"Soon","Upcoming"))))))</f>
        <v/>
      </c>
      <c r="P23" s="17" t="str">
        <f t="shared" ca="1" si="0"/>
        <v/>
      </c>
      <c r="Q23" s="18" t="str">
        <f t="shared" ca="1" si="1"/>
        <v/>
      </c>
    </row>
    <row r="24" spans="1:17" x14ac:dyDescent="0.3">
      <c r="A24" s="13"/>
      <c r="B24" s="14"/>
      <c r="C24" s="14"/>
      <c r="D24" s="14"/>
      <c r="E24" s="14"/>
      <c r="F24" s="14"/>
      <c r="G24" s="14"/>
      <c r="H24" s="14"/>
      <c r="I24" s="15"/>
      <c r="J24" s="14"/>
      <c r="K24" s="14"/>
      <c r="L24" s="13"/>
      <c r="M24" s="13"/>
      <c r="N24" s="14"/>
      <c r="O24" s="16" t="str">
        <f ca="1">IF($B24="","",IF(OR($K24="Won",$K24="Lost"),"Closed",IF($M24="","No date set",IF($M24&lt;TODAY(),"Overdue",IF($M24=TODAY(),"Today",IF($M24-TODAY()&lt;=Setup!$B$5,"Soon","Upcoming"))))))</f>
        <v/>
      </c>
      <c r="P24" s="17" t="str">
        <f t="shared" ca="1" si="0"/>
        <v/>
      </c>
      <c r="Q24" s="18" t="str">
        <f t="shared" ca="1" si="1"/>
        <v/>
      </c>
    </row>
    <row r="25" spans="1:17" x14ac:dyDescent="0.3">
      <c r="A25" s="13"/>
      <c r="B25" s="14"/>
      <c r="C25" s="14"/>
      <c r="D25" s="14"/>
      <c r="E25" s="14"/>
      <c r="F25" s="14"/>
      <c r="G25" s="14"/>
      <c r="H25" s="14"/>
      <c r="I25" s="15"/>
      <c r="J25" s="14"/>
      <c r="K25" s="14"/>
      <c r="L25" s="13"/>
      <c r="M25" s="13"/>
      <c r="N25" s="14"/>
      <c r="O25" s="16" t="str">
        <f ca="1">IF($B25="","",IF(OR($K25="Won",$K25="Lost"),"Closed",IF($M25="","No date set",IF($M25&lt;TODAY(),"Overdue",IF($M25=TODAY(),"Today",IF($M25-TODAY()&lt;=Setup!$B$5,"Soon","Upcoming"))))))</f>
        <v/>
      </c>
      <c r="P25" s="17" t="str">
        <f t="shared" ca="1" si="0"/>
        <v/>
      </c>
      <c r="Q25" s="18" t="str">
        <f t="shared" ca="1" si="1"/>
        <v/>
      </c>
    </row>
    <row r="26" spans="1:17" x14ac:dyDescent="0.3">
      <c r="A26" s="13"/>
      <c r="B26" s="14"/>
      <c r="C26" s="14"/>
      <c r="D26" s="14"/>
      <c r="E26" s="14"/>
      <c r="F26" s="14"/>
      <c r="G26" s="14"/>
      <c r="H26" s="14"/>
      <c r="I26" s="15"/>
      <c r="J26" s="14"/>
      <c r="K26" s="14"/>
      <c r="L26" s="13"/>
      <c r="M26" s="13"/>
      <c r="N26" s="14"/>
      <c r="O26" s="16" t="str">
        <f ca="1">IF($B26="","",IF(OR($K26="Won",$K26="Lost"),"Closed",IF($M26="","No date set",IF($M26&lt;TODAY(),"Overdue",IF($M26=TODAY(),"Today",IF($M26-TODAY()&lt;=Setup!$B$5,"Soon","Upcoming"))))))</f>
        <v/>
      </c>
      <c r="P26" s="17" t="str">
        <f t="shared" ca="1" si="0"/>
        <v/>
      </c>
      <c r="Q26" s="18" t="str">
        <f t="shared" ca="1" si="1"/>
        <v/>
      </c>
    </row>
    <row r="27" spans="1:17" x14ac:dyDescent="0.3">
      <c r="A27" s="13"/>
      <c r="B27" s="14"/>
      <c r="C27" s="14"/>
      <c r="D27" s="14"/>
      <c r="E27" s="14"/>
      <c r="F27" s="14"/>
      <c r="G27" s="14"/>
      <c r="H27" s="14"/>
      <c r="I27" s="15"/>
      <c r="J27" s="14"/>
      <c r="K27" s="14"/>
      <c r="L27" s="13"/>
      <c r="M27" s="13"/>
      <c r="N27" s="14"/>
      <c r="O27" s="16" t="str">
        <f ca="1">IF($B27="","",IF(OR($K27="Won",$K27="Lost"),"Closed",IF($M27="","No date set",IF($M27&lt;TODAY(),"Overdue",IF($M27=TODAY(),"Today",IF($M27-TODAY()&lt;=Setup!$B$5,"Soon","Upcoming"))))))</f>
        <v/>
      </c>
      <c r="P27" s="17" t="str">
        <f t="shared" ca="1" si="0"/>
        <v/>
      </c>
      <c r="Q27" s="18" t="str">
        <f t="shared" ca="1" si="1"/>
        <v/>
      </c>
    </row>
    <row r="28" spans="1:17" x14ac:dyDescent="0.3">
      <c r="A28" s="13"/>
      <c r="B28" s="14"/>
      <c r="C28" s="14"/>
      <c r="D28" s="14"/>
      <c r="E28" s="14"/>
      <c r="F28" s="14"/>
      <c r="G28" s="14"/>
      <c r="H28" s="14"/>
      <c r="I28" s="15"/>
      <c r="J28" s="14"/>
      <c r="K28" s="14"/>
      <c r="L28" s="13"/>
      <c r="M28" s="13"/>
      <c r="N28" s="14"/>
      <c r="O28" s="16" t="str">
        <f ca="1">IF($B28="","",IF(OR($K28="Won",$K28="Lost"),"Closed",IF($M28="","No date set",IF($M28&lt;TODAY(),"Overdue",IF($M28=TODAY(),"Today",IF($M28-TODAY()&lt;=Setup!$B$5,"Soon","Upcoming"))))))</f>
        <v/>
      </c>
      <c r="P28" s="17" t="str">
        <f t="shared" ca="1" si="0"/>
        <v/>
      </c>
      <c r="Q28" s="18" t="str">
        <f t="shared" ca="1" si="1"/>
        <v/>
      </c>
    </row>
    <row r="29" spans="1:17" x14ac:dyDescent="0.3">
      <c r="A29" s="13"/>
      <c r="B29" s="14"/>
      <c r="C29" s="14"/>
      <c r="D29" s="14"/>
      <c r="E29" s="14"/>
      <c r="F29" s="14"/>
      <c r="G29" s="14"/>
      <c r="H29" s="14"/>
      <c r="I29" s="15"/>
      <c r="J29" s="14"/>
      <c r="K29" s="14"/>
      <c r="L29" s="13"/>
      <c r="M29" s="13"/>
      <c r="N29" s="14"/>
      <c r="O29" s="16" t="str">
        <f ca="1">IF($B29="","",IF(OR($K29="Won",$K29="Lost"),"Closed",IF($M29="","No date set",IF($M29&lt;TODAY(),"Overdue",IF($M29=TODAY(),"Today",IF($M29-TODAY()&lt;=Setup!$B$5,"Soon","Upcoming"))))))</f>
        <v/>
      </c>
      <c r="P29" s="17" t="str">
        <f t="shared" ca="1" si="0"/>
        <v/>
      </c>
      <c r="Q29" s="18" t="str">
        <f t="shared" ca="1" si="1"/>
        <v/>
      </c>
    </row>
    <row r="30" spans="1:17" x14ac:dyDescent="0.3">
      <c r="A30" s="13"/>
      <c r="B30" s="14"/>
      <c r="C30" s="14"/>
      <c r="D30" s="14"/>
      <c r="E30" s="14"/>
      <c r="F30" s="14"/>
      <c r="G30" s="14"/>
      <c r="H30" s="14"/>
      <c r="I30" s="15"/>
      <c r="J30" s="14"/>
      <c r="K30" s="14"/>
      <c r="L30" s="13"/>
      <c r="M30" s="13"/>
      <c r="N30" s="14"/>
      <c r="O30" s="16" t="str">
        <f ca="1">IF($B30="","",IF(OR($K30="Won",$K30="Lost"),"Closed",IF($M30="","No date set",IF($M30&lt;TODAY(),"Overdue",IF($M30=TODAY(),"Today",IF($M30-TODAY()&lt;=Setup!$B$5,"Soon","Upcoming"))))))</f>
        <v/>
      </c>
      <c r="P30" s="17" t="str">
        <f t="shared" ca="1" si="0"/>
        <v/>
      </c>
      <c r="Q30" s="18" t="str">
        <f t="shared" ca="1" si="1"/>
        <v/>
      </c>
    </row>
    <row r="31" spans="1:17" x14ac:dyDescent="0.3">
      <c r="A31" s="13"/>
      <c r="B31" s="14"/>
      <c r="C31" s="14"/>
      <c r="D31" s="14"/>
      <c r="E31" s="14"/>
      <c r="F31" s="14"/>
      <c r="G31" s="14"/>
      <c r="H31" s="14"/>
      <c r="I31" s="15"/>
      <c r="J31" s="14"/>
      <c r="K31" s="14"/>
      <c r="L31" s="13"/>
      <c r="M31" s="13"/>
      <c r="N31" s="14"/>
      <c r="O31" s="16" t="str">
        <f ca="1">IF($B31="","",IF(OR($K31="Won",$K31="Lost"),"Closed",IF($M31="","No date set",IF($M31&lt;TODAY(),"Overdue",IF($M31=TODAY(),"Today",IF($M31-TODAY()&lt;=Setup!$B$5,"Soon","Upcoming"))))))</f>
        <v/>
      </c>
      <c r="P31" s="17" t="str">
        <f t="shared" ca="1" si="0"/>
        <v/>
      </c>
      <c r="Q31" s="18" t="str">
        <f t="shared" ca="1" si="1"/>
        <v/>
      </c>
    </row>
    <row r="32" spans="1:17" x14ac:dyDescent="0.3">
      <c r="A32" s="13"/>
      <c r="B32" s="14"/>
      <c r="C32" s="14"/>
      <c r="D32" s="14"/>
      <c r="E32" s="14"/>
      <c r="F32" s="14"/>
      <c r="G32" s="14"/>
      <c r="H32" s="14"/>
      <c r="I32" s="15"/>
      <c r="J32" s="14"/>
      <c r="K32" s="14"/>
      <c r="L32" s="13"/>
      <c r="M32" s="13"/>
      <c r="N32" s="14"/>
      <c r="O32" s="16" t="str">
        <f ca="1">IF($B32="","",IF(OR($K32="Won",$K32="Lost"),"Closed",IF($M32="","No date set",IF($M32&lt;TODAY(),"Overdue",IF($M32=TODAY(),"Today",IF($M32-TODAY()&lt;=Setup!$B$5,"Soon","Upcoming"))))))</f>
        <v/>
      </c>
      <c r="P32" s="17" t="str">
        <f t="shared" ca="1" si="0"/>
        <v/>
      </c>
      <c r="Q32" s="18" t="str">
        <f t="shared" ca="1" si="1"/>
        <v/>
      </c>
    </row>
    <row r="33" spans="1:17" x14ac:dyDescent="0.3">
      <c r="A33" s="13"/>
      <c r="B33" s="14"/>
      <c r="C33" s="14"/>
      <c r="D33" s="14"/>
      <c r="E33" s="14"/>
      <c r="F33" s="14"/>
      <c r="G33" s="14"/>
      <c r="H33" s="14"/>
      <c r="I33" s="15"/>
      <c r="J33" s="14"/>
      <c r="K33" s="14"/>
      <c r="L33" s="13"/>
      <c r="M33" s="13"/>
      <c r="N33" s="14"/>
      <c r="O33" s="16" t="str">
        <f ca="1">IF($B33="","",IF(OR($K33="Won",$K33="Lost"),"Closed",IF($M33="","No date set",IF($M33&lt;TODAY(),"Overdue",IF($M33=TODAY(),"Today",IF($M33-TODAY()&lt;=Setup!$B$5,"Soon","Upcoming"))))))</f>
        <v/>
      </c>
      <c r="P33" s="17" t="str">
        <f t="shared" ca="1" si="0"/>
        <v/>
      </c>
      <c r="Q33" s="18" t="str">
        <f t="shared" ca="1" si="1"/>
        <v/>
      </c>
    </row>
    <row r="34" spans="1:17" x14ac:dyDescent="0.3">
      <c r="A34" s="13"/>
      <c r="B34" s="14"/>
      <c r="C34" s="14"/>
      <c r="D34" s="14"/>
      <c r="E34" s="14"/>
      <c r="F34" s="14"/>
      <c r="G34" s="14"/>
      <c r="H34" s="14"/>
      <c r="I34" s="15"/>
      <c r="J34" s="14"/>
      <c r="K34" s="14"/>
      <c r="L34" s="13"/>
      <c r="M34" s="13"/>
      <c r="N34" s="14"/>
      <c r="O34" s="16" t="str">
        <f ca="1">IF($B34="","",IF(OR($K34="Won",$K34="Lost"),"Closed",IF($M34="","No date set",IF($M34&lt;TODAY(),"Overdue",IF($M34=TODAY(),"Today",IF($M34-TODAY()&lt;=Setup!$B$5,"Soon","Upcoming"))))))</f>
        <v/>
      </c>
      <c r="P34" s="17" t="str">
        <f t="shared" ca="1" si="0"/>
        <v/>
      </c>
      <c r="Q34" s="18" t="str">
        <f t="shared" ca="1" si="1"/>
        <v/>
      </c>
    </row>
    <row r="35" spans="1:17" x14ac:dyDescent="0.3">
      <c r="A35" s="13"/>
      <c r="B35" s="14"/>
      <c r="C35" s="14"/>
      <c r="D35" s="14"/>
      <c r="E35" s="14"/>
      <c r="F35" s="14"/>
      <c r="G35" s="14"/>
      <c r="H35" s="14"/>
      <c r="I35" s="15"/>
      <c r="J35" s="14"/>
      <c r="K35" s="14"/>
      <c r="L35" s="13"/>
      <c r="M35" s="13"/>
      <c r="N35" s="14"/>
      <c r="O35" s="16" t="str">
        <f ca="1">IF($B35="","",IF(OR($K35="Won",$K35="Lost"),"Closed",IF($M35="","No date set",IF($M35&lt;TODAY(),"Overdue",IF($M35=TODAY(),"Today",IF($M35-TODAY()&lt;=Setup!$B$5,"Soon","Upcoming"))))))</f>
        <v/>
      </c>
      <c r="P35" s="17" t="str">
        <f t="shared" ca="1" si="0"/>
        <v/>
      </c>
      <c r="Q35" s="18" t="str">
        <f t="shared" ca="1" si="1"/>
        <v/>
      </c>
    </row>
    <row r="36" spans="1:17" x14ac:dyDescent="0.3">
      <c r="A36" s="13"/>
      <c r="B36" s="14"/>
      <c r="C36" s="14"/>
      <c r="D36" s="14"/>
      <c r="E36" s="14"/>
      <c r="F36" s="14"/>
      <c r="G36" s="14"/>
      <c r="H36" s="14"/>
      <c r="I36" s="15"/>
      <c r="J36" s="14"/>
      <c r="K36" s="14"/>
      <c r="L36" s="13"/>
      <c r="M36" s="13"/>
      <c r="N36" s="14"/>
      <c r="O36" s="16" t="str">
        <f ca="1">IF($B36="","",IF(OR($K36="Won",$K36="Lost"),"Closed",IF($M36="","No date set",IF($M36&lt;TODAY(),"Overdue",IF($M36=TODAY(),"Today",IF($M36-TODAY()&lt;=Setup!$B$5,"Soon","Upcoming"))))))</f>
        <v/>
      </c>
      <c r="P36" s="17" t="str">
        <f t="shared" ca="1" si="0"/>
        <v/>
      </c>
      <c r="Q36" s="18" t="str">
        <f t="shared" ca="1" si="1"/>
        <v/>
      </c>
    </row>
    <row r="37" spans="1:17" x14ac:dyDescent="0.3">
      <c r="A37" s="13"/>
      <c r="B37" s="14"/>
      <c r="C37" s="14"/>
      <c r="D37" s="14"/>
      <c r="E37" s="14"/>
      <c r="F37" s="14"/>
      <c r="G37" s="14"/>
      <c r="H37" s="14"/>
      <c r="I37" s="15"/>
      <c r="J37" s="14"/>
      <c r="K37" s="14"/>
      <c r="L37" s="13"/>
      <c r="M37" s="13"/>
      <c r="N37" s="14"/>
      <c r="O37" s="16" t="str">
        <f ca="1">IF($B37="","",IF(OR($K37="Won",$K37="Lost"),"Closed",IF($M37="","No date set",IF($M37&lt;TODAY(),"Overdue",IF($M37=TODAY(),"Today",IF($M37-TODAY()&lt;=Setup!$B$5,"Soon","Upcoming"))))))</f>
        <v/>
      </c>
      <c r="P37" s="17" t="str">
        <f t="shared" ca="1" si="0"/>
        <v/>
      </c>
      <c r="Q37" s="18" t="str">
        <f t="shared" ca="1" si="1"/>
        <v/>
      </c>
    </row>
    <row r="38" spans="1:17" x14ac:dyDescent="0.3">
      <c r="A38" s="13"/>
      <c r="B38" s="14"/>
      <c r="C38" s="14"/>
      <c r="D38" s="14"/>
      <c r="E38" s="14"/>
      <c r="F38" s="14"/>
      <c r="G38" s="14"/>
      <c r="H38" s="14"/>
      <c r="I38" s="15"/>
      <c r="J38" s="14"/>
      <c r="K38" s="14"/>
      <c r="L38" s="13"/>
      <c r="M38" s="13"/>
      <c r="N38" s="14"/>
      <c r="O38" s="16" t="str">
        <f ca="1">IF($B38="","",IF(OR($K38="Won",$K38="Lost"),"Closed",IF($M38="","No date set",IF($M38&lt;TODAY(),"Overdue",IF($M38=TODAY(),"Today",IF($M38-TODAY()&lt;=Setup!$B$5,"Soon","Upcoming"))))))</f>
        <v/>
      </c>
      <c r="P38" s="17" t="str">
        <f t="shared" ca="1" si="0"/>
        <v/>
      </c>
      <c r="Q38" s="18" t="str">
        <f t="shared" ca="1" si="1"/>
        <v/>
      </c>
    </row>
    <row r="39" spans="1:17" x14ac:dyDescent="0.3">
      <c r="A39" s="13"/>
      <c r="B39" s="14"/>
      <c r="C39" s="14"/>
      <c r="D39" s="14"/>
      <c r="E39" s="14"/>
      <c r="F39" s="14"/>
      <c r="G39" s="14"/>
      <c r="H39" s="14"/>
      <c r="I39" s="15"/>
      <c r="J39" s="14"/>
      <c r="K39" s="14"/>
      <c r="L39" s="13"/>
      <c r="M39" s="13"/>
      <c r="N39" s="14"/>
      <c r="O39" s="16" t="str">
        <f ca="1">IF($B39="","",IF(OR($K39="Won",$K39="Lost"),"Closed",IF($M39="","No date set",IF($M39&lt;TODAY(),"Overdue",IF($M39=TODAY(),"Today",IF($M39-TODAY()&lt;=Setup!$B$5,"Soon","Upcoming"))))))</f>
        <v/>
      </c>
      <c r="P39" s="17" t="str">
        <f t="shared" ca="1" si="0"/>
        <v/>
      </c>
      <c r="Q39" s="18" t="str">
        <f t="shared" ca="1" si="1"/>
        <v/>
      </c>
    </row>
    <row r="40" spans="1:17" x14ac:dyDescent="0.3">
      <c r="A40" s="13"/>
      <c r="B40" s="14"/>
      <c r="C40" s="14"/>
      <c r="D40" s="14"/>
      <c r="E40" s="14"/>
      <c r="F40" s="14"/>
      <c r="G40" s="14"/>
      <c r="H40" s="14"/>
      <c r="I40" s="15"/>
      <c r="J40" s="14"/>
      <c r="K40" s="14"/>
      <c r="L40" s="13"/>
      <c r="M40" s="13"/>
      <c r="N40" s="14"/>
      <c r="O40" s="16" t="str">
        <f ca="1">IF($B40="","",IF(OR($K40="Won",$K40="Lost"),"Closed",IF($M40="","No date set",IF($M40&lt;TODAY(),"Overdue",IF($M40=TODAY(),"Today",IF($M40-TODAY()&lt;=Setup!$B$5,"Soon","Upcoming"))))))</f>
        <v/>
      </c>
      <c r="P40" s="17" t="str">
        <f t="shared" ca="1" si="0"/>
        <v/>
      </c>
      <c r="Q40" s="18" t="str">
        <f t="shared" ca="1" si="1"/>
        <v/>
      </c>
    </row>
    <row r="41" spans="1:17" x14ac:dyDescent="0.3">
      <c r="A41" s="13"/>
      <c r="B41" s="14"/>
      <c r="C41" s="14"/>
      <c r="D41" s="14"/>
      <c r="E41" s="14"/>
      <c r="F41" s="14"/>
      <c r="G41" s="14"/>
      <c r="H41" s="14"/>
      <c r="I41" s="15"/>
      <c r="J41" s="14"/>
      <c r="K41" s="14"/>
      <c r="L41" s="13"/>
      <c r="M41" s="13"/>
      <c r="N41" s="14"/>
      <c r="O41" s="16" t="str">
        <f ca="1">IF($B41="","",IF(OR($K41="Won",$K41="Lost"),"Closed",IF($M41="","No date set",IF($M41&lt;TODAY(),"Overdue",IF($M41=TODAY(),"Today",IF($M41-TODAY()&lt;=Setup!$B$5,"Soon","Upcoming"))))))</f>
        <v/>
      </c>
      <c r="P41" s="17" t="str">
        <f t="shared" ca="1" si="0"/>
        <v/>
      </c>
      <c r="Q41" s="18" t="str">
        <f t="shared" ca="1" si="1"/>
        <v/>
      </c>
    </row>
    <row r="42" spans="1:17" x14ac:dyDescent="0.3">
      <c r="A42" s="13"/>
      <c r="B42" s="14"/>
      <c r="C42" s="14"/>
      <c r="D42" s="14"/>
      <c r="E42" s="14"/>
      <c r="F42" s="14"/>
      <c r="G42" s="14"/>
      <c r="H42" s="14"/>
      <c r="I42" s="15"/>
      <c r="J42" s="14"/>
      <c r="K42" s="14"/>
      <c r="L42" s="13"/>
      <c r="M42" s="13"/>
      <c r="N42" s="14"/>
      <c r="O42" s="16" t="str">
        <f ca="1">IF($B42="","",IF(OR($K42="Won",$K42="Lost"),"Closed",IF($M42="","No date set",IF($M42&lt;TODAY(),"Overdue",IF($M42=TODAY(),"Today",IF($M42-TODAY()&lt;=Setup!$B$5,"Soon","Upcoming"))))))</f>
        <v/>
      </c>
      <c r="P42" s="17" t="str">
        <f t="shared" ca="1" si="0"/>
        <v/>
      </c>
      <c r="Q42" s="18" t="str">
        <f t="shared" ca="1" si="1"/>
        <v/>
      </c>
    </row>
    <row r="43" spans="1:17" x14ac:dyDescent="0.3">
      <c r="A43" s="13"/>
      <c r="B43" s="14"/>
      <c r="C43" s="14"/>
      <c r="D43" s="14"/>
      <c r="E43" s="14"/>
      <c r="F43" s="14"/>
      <c r="G43" s="14"/>
      <c r="H43" s="14"/>
      <c r="I43" s="15"/>
      <c r="J43" s="14"/>
      <c r="K43" s="14"/>
      <c r="L43" s="13"/>
      <c r="M43" s="13"/>
      <c r="N43" s="14"/>
      <c r="O43" s="16" t="str">
        <f ca="1">IF($B43="","",IF(OR($K43="Won",$K43="Lost"),"Closed",IF($M43="","No date set",IF($M43&lt;TODAY(),"Overdue",IF($M43=TODAY(),"Today",IF($M43-TODAY()&lt;=Setup!$B$5,"Soon","Upcoming"))))))</f>
        <v/>
      </c>
      <c r="P43" s="17" t="str">
        <f t="shared" ca="1" si="0"/>
        <v/>
      </c>
      <c r="Q43" s="18" t="str">
        <f t="shared" ca="1" si="1"/>
        <v/>
      </c>
    </row>
    <row r="44" spans="1:17" x14ac:dyDescent="0.3">
      <c r="A44" s="13"/>
      <c r="B44" s="14"/>
      <c r="C44" s="14"/>
      <c r="D44" s="14"/>
      <c r="E44" s="14"/>
      <c r="F44" s="14"/>
      <c r="G44" s="14"/>
      <c r="H44" s="14"/>
      <c r="I44" s="15"/>
      <c r="J44" s="14"/>
      <c r="K44" s="14"/>
      <c r="L44" s="13"/>
      <c r="M44" s="13"/>
      <c r="N44" s="14"/>
      <c r="O44" s="16" t="str">
        <f ca="1">IF($B44="","",IF(OR($K44="Won",$K44="Lost"),"Closed",IF($M44="","No date set",IF($M44&lt;TODAY(),"Overdue",IF($M44=TODAY(),"Today",IF($M44-TODAY()&lt;=Setup!$B$5,"Soon","Upcoming"))))))</f>
        <v/>
      </c>
      <c r="P44" s="17" t="str">
        <f t="shared" ca="1" si="0"/>
        <v/>
      </c>
      <c r="Q44" s="18" t="str">
        <f t="shared" ca="1" si="1"/>
        <v/>
      </c>
    </row>
    <row r="45" spans="1:17" x14ac:dyDescent="0.3">
      <c r="A45" s="13"/>
      <c r="B45" s="14"/>
      <c r="C45" s="14"/>
      <c r="D45" s="14"/>
      <c r="E45" s="14"/>
      <c r="F45" s="14"/>
      <c r="G45" s="14"/>
      <c r="H45" s="14"/>
      <c r="I45" s="15"/>
      <c r="J45" s="14"/>
      <c r="K45" s="14"/>
      <c r="L45" s="13"/>
      <c r="M45" s="13"/>
      <c r="N45" s="14"/>
      <c r="O45" s="16" t="str">
        <f ca="1">IF($B45="","",IF(OR($K45="Won",$K45="Lost"),"Closed",IF($M45="","No date set",IF($M45&lt;TODAY(),"Overdue",IF($M45=TODAY(),"Today",IF($M45-TODAY()&lt;=Setup!$B$5,"Soon","Upcoming"))))))</f>
        <v/>
      </c>
      <c r="P45" s="17" t="str">
        <f t="shared" ca="1" si="0"/>
        <v/>
      </c>
      <c r="Q45" s="18" t="str">
        <f t="shared" ca="1" si="1"/>
        <v/>
      </c>
    </row>
    <row r="46" spans="1:17" x14ac:dyDescent="0.3">
      <c r="A46" s="13"/>
      <c r="B46" s="14"/>
      <c r="C46" s="14"/>
      <c r="D46" s="14"/>
      <c r="E46" s="14"/>
      <c r="F46" s="14"/>
      <c r="G46" s="14"/>
      <c r="H46" s="14"/>
      <c r="I46" s="15"/>
      <c r="J46" s="14"/>
      <c r="K46" s="14"/>
      <c r="L46" s="13"/>
      <c r="M46" s="13"/>
      <c r="N46" s="14"/>
      <c r="O46" s="16" t="str">
        <f ca="1">IF($B46="","",IF(OR($K46="Won",$K46="Lost"),"Closed",IF($M46="","No date set",IF($M46&lt;TODAY(),"Overdue",IF($M46=TODAY(),"Today",IF($M46-TODAY()&lt;=Setup!$B$5,"Soon","Upcoming"))))))</f>
        <v/>
      </c>
      <c r="P46" s="17" t="str">
        <f t="shared" ca="1" si="0"/>
        <v/>
      </c>
      <c r="Q46" s="18" t="str">
        <f t="shared" ca="1" si="1"/>
        <v/>
      </c>
    </row>
    <row r="47" spans="1:17" x14ac:dyDescent="0.3">
      <c r="A47" s="13"/>
      <c r="B47" s="14"/>
      <c r="C47" s="14"/>
      <c r="D47" s="14"/>
      <c r="E47" s="14"/>
      <c r="F47" s="14"/>
      <c r="G47" s="14"/>
      <c r="H47" s="14"/>
      <c r="I47" s="15"/>
      <c r="J47" s="14"/>
      <c r="K47" s="14"/>
      <c r="L47" s="13"/>
      <c r="M47" s="13"/>
      <c r="N47" s="14"/>
      <c r="O47" s="16" t="str">
        <f ca="1">IF($B47="","",IF(OR($K47="Won",$K47="Lost"),"Closed",IF($M47="","No date set",IF($M47&lt;TODAY(),"Overdue",IF($M47=TODAY(),"Today",IF($M47-TODAY()&lt;=Setup!$B$5,"Soon","Upcoming"))))))</f>
        <v/>
      </c>
      <c r="P47" s="17" t="str">
        <f t="shared" ca="1" si="0"/>
        <v/>
      </c>
      <c r="Q47" s="18" t="str">
        <f t="shared" ca="1" si="1"/>
        <v/>
      </c>
    </row>
    <row r="48" spans="1:17" x14ac:dyDescent="0.3">
      <c r="A48" s="13"/>
      <c r="B48" s="14"/>
      <c r="C48" s="14"/>
      <c r="D48" s="14"/>
      <c r="E48" s="14"/>
      <c r="F48" s="14"/>
      <c r="G48" s="14"/>
      <c r="H48" s="14"/>
      <c r="I48" s="15"/>
      <c r="J48" s="14"/>
      <c r="K48" s="14"/>
      <c r="L48" s="13"/>
      <c r="M48" s="13"/>
      <c r="N48" s="14"/>
      <c r="O48" s="16" t="str">
        <f ca="1">IF($B48="","",IF(OR($K48="Won",$K48="Lost"),"Closed",IF($M48="","No date set",IF($M48&lt;TODAY(),"Overdue",IF($M48=TODAY(),"Today",IF($M48-TODAY()&lt;=Setup!$B$5,"Soon","Upcoming"))))))</f>
        <v/>
      </c>
      <c r="P48" s="17" t="str">
        <f t="shared" ca="1" si="0"/>
        <v/>
      </c>
      <c r="Q48" s="18" t="str">
        <f t="shared" ca="1" si="1"/>
        <v/>
      </c>
    </row>
    <row r="49" spans="1:17" x14ac:dyDescent="0.3">
      <c r="A49" s="13"/>
      <c r="B49" s="14"/>
      <c r="C49" s="14"/>
      <c r="D49" s="14"/>
      <c r="E49" s="14"/>
      <c r="F49" s="14"/>
      <c r="G49" s="14"/>
      <c r="H49" s="14"/>
      <c r="I49" s="15"/>
      <c r="J49" s="14"/>
      <c r="K49" s="14"/>
      <c r="L49" s="13"/>
      <c r="M49" s="13"/>
      <c r="N49" s="14"/>
      <c r="O49" s="16" t="str">
        <f ca="1">IF($B49="","",IF(OR($K49="Won",$K49="Lost"),"Closed",IF($M49="","No date set",IF($M49&lt;TODAY(),"Overdue",IF($M49=TODAY(),"Today",IF($M49-TODAY()&lt;=Setup!$B$5,"Soon","Upcoming"))))))</f>
        <v/>
      </c>
      <c r="P49" s="17" t="str">
        <f t="shared" ca="1" si="0"/>
        <v/>
      </c>
      <c r="Q49" s="18" t="str">
        <f t="shared" ca="1" si="1"/>
        <v/>
      </c>
    </row>
    <row r="50" spans="1:17" x14ac:dyDescent="0.3">
      <c r="A50" s="13"/>
      <c r="B50" s="14"/>
      <c r="C50" s="14"/>
      <c r="D50" s="14"/>
      <c r="E50" s="14"/>
      <c r="F50" s="14"/>
      <c r="G50" s="14"/>
      <c r="H50" s="14"/>
      <c r="I50" s="15"/>
      <c r="J50" s="14"/>
      <c r="K50" s="14"/>
      <c r="L50" s="13"/>
      <c r="M50" s="13"/>
      <c r="N50" s="14"/>
      <c r="O50" s="16" t="str">
        <f ca="1">IF($B50="","",IF(OR($K50="Won",$K50="Lost"),"Closed",IF($M50="","No date set",IF($M50&lt;TODAY(),"Overdue",IF($M50=TODAY(),"Today",IF($M50-TODAY()&lt;=Setup!$B$5,"Soon","Upcoming"))))))</f>
        <v/>
      </c>
      <c r="P50" s="17" t="str">
        <f t="shared" ca="1" si="0"/>
        <v/>
      </c>
      <c r="Q50" s="18" t="str">
        <f t="shared" ca="1" si="1"/>
        <v/>
      </c>
    </row>
    <row r="51" spans="1:17" x14ac:dyDescent="0.3">
      <c r="A51" s="13"/>
      <c r="B51" s="14"/>
      <c r="C51" s="14"/>
      <c r="D51" s="14"/>
      <c r="E51" s="14"/>
      <c r="F51" s="14"/>
      <c r="G51" s="14"/>
      <c r="H51" s="14"/>
      <c r="I51" s="15"/>
      <c r="J51" s="14"/>
      <c r="K51" s="14"/>
      <c r="L51" s="13"/>
      <c r="M51" s="13"/>
      <c r="N51" s="14"/>
      <c r="O51" s="16" t="str">
        <f ca="1">IF($B51="","",IF(OR($K51="Won",$K51="Lost"),"Closed",IF($M51="","No date set",IF($M51&lt;TODAY(),"Overdue",IF($M51=TODAY(),"Today",IF($M51-TODAY()&lt;=Setup!$B$5,"Soon","Upcoming"))))))</f>
        <v/>
      </c>
      <c r="P51" s="17" t="str">
        <f t="shared" ca="1" si="0"/>
        <v/>
      </c>
      <c r="Q51" s="18" t="str">
        <f t="shared" ca="1" si="1"/>
        <v/>
      </c>
    </row>
    <row r="52" spans="1:17" x14ac:dyDescent="0.3">
      <c r="A52" s="13"/>
      <c r="B52" s="14"/>
      <c r="C52" s="14"/>
      <c r="D52" s="14"/>
      <c r="E52" s="14"/>
      <c r="F52" s="14"/>
      <c r="G52" s="14"/>
      <c r="H52" s="14"/>
      <c r="I52" s="15"/>
      <c r="J52" s="14"/>
      <c r="K52" s="14"/>
      <c r="L52" s="13"/>
      <c r="M52" s="13"/>
      <c r="N52" s="14"/>
      <c r="O52" s="16" t="str">
        <f ca="1">IF($B52="","",IF(OR($K52="Won",$K52="Lost"),"Closed",IF($M52="","No date set",IF($M52&lt;TODAY(),"Overdue",IF($M52=TODAY(),"Today",IF($M52-TODAY()&lt;=Setup!$B$5,"Soon","Upcoming"))))))</f>
        <v/>
      </c>
      <c r="P52" s="17" t="str">
        <f t="shared" ca="1" si="0"/>
        <v/>
      </c>
      <c r="Q52" s="18" t="str">
        <f t="shared" ca="1" si="1"/>
        <v/>
      </c>
    </row>
    <row r="53" spans="1:17" x14ac:dyDescent="0.3">
      <c r="A53" s="13"/>
      <c r="B53" s="14"/>
      <c r="C53" s="14"/>
      <c r="D53" s="14"/>
      <c r="E53" s="14"/>
      <c r="F53" s="14"/>
      <c r="G53" s="14"/>
      <c r="H53" s="14"/>
      <c r="I53" s="15"/>
      <c r="J53" s="14"/>
      <c r="K53" s="14"/>
      <c r="L53" s="13"/>
      <c r="M53" s="13"/>
      <c r="N53" s="14"/>
      <c r="O53" s="16" t="str">
        <f ca="1">IF($B53="","",IF(OR($K53="Won",$K53="Lost"),"Closed",IF($M53="","No date set",IF($M53&lt;TODAY(),"Overdue",IF($M53=TODAY(),"Today",IF($M53-TODAY()&lt;=Setup!$B$5,"Soon","Upcoming"))))))</f>
        <v/>
      </c>
      <c r="P53" s="17" t="str">
        <f t="shared" ca="1" si="0"/>
        <v/>
      </c>
      <c r="Q53" s="18" t="str">
        <f t="shared" ca="1" si="1"/>
        <v/>
      </c>
    </row>
    <row r="54" spans="1:17" x14ac:dyDescent="0.3">
      <c r="A54" s="13"/>
      <c r="B54" s="14"/>
      <c r="C54" s="14"/>
      <c r="D54" s="14"/>
      <c r="E54" s="14"/>
      <c r="F54" s="14"/>
      <c r="G54" s="14"/>
      <c r="H54" s="14"/>
      <c r="I54" s="15"/>
      <c r="J54" s="14"/>
      <c r="K54" s="14"/>
      <c r="L54" s="13"/>
      <c r="M54" s="13"/>
      <c r="N54" s="14"/>
      <c r="O54" s="16" t="str">
        <f ca="1">IF($B54="","",IF(OR($K54="Won",$K54="Lost"),"Closed",IF($M54="","No date set",IF($M54&lt;TODAY(),"Overdue",IF($M54=TODAY(),"Today",IF($M54-TODAY()&lt;=Setup!$B$5,"Soon","Upcoming"))))))</f>
        <v/>
      </c>
      <c r="P54" s="17" t="str">
        <f t="shared" ca="1" si="0"/>
        <v/>
      </c>
      <c r="Q54" s="18" t="str">
        <f t="shared" ca="1" si="1"/>
        <v/>
      </c>
    </row>
    <row r="55" spans="1:17" x14ac:dyDescent="0.3">
      <c r="A55" s="13"/>
      <c r="B55" s="14"/>
      <c r="C55" s="14"/>
      <c r="D55" s="14"/>
      <c r="E55" s="14"/>
      <c r="F55" s="14"/>
      <c r="G55" s="14"/>
      <c r="H55" s="14"/>
      <c r="I55" s="15"/>
      <c r="J55" s="14"/>
      <c r="K55" s="14"/>
      <c r="L55" s="13"/>
      <c r="M55" s="13"/>
      <c r="N55" s="14"/>
      <c r="O55" s="16" t="str">
        <f ca="1">IF($B55="","",IF(OR($K55="Won",$K55="Lost"),"Closed",IF($M55="","No date set",IF($M55&lt;TODAY(),"Overdue",IF($M55=TODAY(),"Today",IF($M55-TODAY()&lt;=Setup!$B$5,"Soon","Upcoming"))))))</f>
        <v/>
      </c>
      <c r="P55" s="17" t="str">
        <f t="shared" ca="1" si="0"/>
        <v/>
      </c>
      <c r="Q55" s="18" t="str">
        <f t="shared" ca="1" si="1"/>
        <v/>
      </c>
    </row>
    <row r="56" spans="1:17" x14ac:dyDescent="0.3">
      <c r="A56" s="13"/>
      <c r="B56" s="14"/>
      <c r="C56" s="14"/>
      <c r="D56" s="14"/>
      <c r="E56" s="14"/>
      <c r="F56" s="14"/>
      <c r="G56" s="14"/>
      <c r="H56" s="14"/>
      <c r="I56" s="15"/>
      <c r="J56" s="14"/>
      <c r="K56" s="14"/>
      <c r="L56" s="13"/>
      <c r="M56" s="13"/>
      <c r="N56" s="14"/>
      <c r="O56" s="16" t="str">
        <f ca="1">IF($B56="","",IF(OR($K56="Won",$K56="Lost"),"Closed",IF($M56="","No date set",IF($M56&lt;TODAY(),"Overdue",IF($M56=TODAY(),"Today",IF($M56-TODAY()&lt;=Setup!$B$5,"Soon","Upcoming"))))))</f>
        <v/>
      </c>
      <c r="P56" s="17" t="str">
        <f t="shared" ca="1" si="0"/>
        <v/>
      </c>
      <c r="Q56" s="18" t="str">
        <f t="shared" ca="1" si="1"/>
        <v/>
      </c>
    </row>
    <row r="57" spans="1:17" x14ac:dyDescent="0.3">
      <c r="A57" s="13"/>
      <c r="B57" s="14"/>
      <c r="C57" s="14"/>
      <c r="D57" s="14"/>
      <c r="E57" s="14"/>
      <c r="F57" s="14"/>
      <c r="G57" s="14"/>
      <c r="H57" s="14"/>
      <c r="I57" s="15"/>
      <c r="J57" s="14"/>
      <c r="K57" s="14"/>
      <c r="L57" s="13"/>
      <c r="M57" s="13"/>
      <c r="N57" s="14"/>
      <c r="O57" s="16" t="str">
        <f ca="1">IF($B57="","",IF(OR($K57="Won",$K57="Lost"),"Closed",IF($M57="","No date set",IF($M57&lt;TODAY(),"Overdue",IF($M57=TODAY(),"Today",IF($M57-TODAY()&lt;=Setup!$B$5,"Soon","Upcoming"))))))</f>
        <v/>
      </c>
      <c r="P57" s="17" t="str">
        <f t="shared" ca="1" si="0"/>
        <v/>
      </c>
      <c r="Q57" s="18" t="str">
        <f t="shared" ca="1" si="1"/>
        <v/>
      </c>
    </row>
    <row r="58" spans="1:17" x14ac:dyDescent="0.3">
      <c r="A58" s="13"/>
      <c r="B58" s="14"/>
      <c r="C58" s="14"/>
      <c r="D58" s="14"/>
      <c r="E58" s="14"/>
      <c r="F58" s="14"/>
      <c r="G58" s="14"/>
      <c r="H58" s="14"/>
      <c r="I58" s="15"/>
      <c r="J58" s="14"/>
      <c r="K58" s="14"/>
      <c r="L58" s="13"/>
      <c r="M58" s="13"/>
      <c r="N58" s="14"/>
      <c r="O58" s="16" t="str">
        <f ca="1">IF($B58="","",IF(OR($K58="Won",$K58="Lost"),"Closed",IF($M58="","No date set",IF($M58&lt;TODAY(),"Overdue",IF($M58=TODAY(),"Today",IF($M58-TODAY()&lt;=Setup!$B$5,"Soon","Upcoming"))))))</f>
        <v/>
      </c>
      <c r="P58" s="17" t="str">
        <f t="shared" ca="1" si="0"/>
        <v/>
      </c>
      <c r="Q58" s="18" t="str">
        <f t="shared" ca="1" si="1"/>
        <v/>
      </c>
    </row>
    <row r="59" spans="1:17" x14ac:dyDescent="0.3">
      <c r="A59" s="13"/>
      <c r="B59" s="14"/>
      <c r="C59" s="14"/>
      <c r="D59" s="14"/>
      <c r="E59" s="14"/>
      <c r="F59" s="14"/>
      <c r="G59" s="14"/>
      <c r="H59" s="14"/>
      <c r="I59" s="15"/>
      <c r="J59" s="14"/>
      <c r="K59" s="14"/>
      <c r="L59" s="13"/>
      <c r="M59" s="13"/>
      <c r="N59" s="14"/>
      <c r="O59" s="16" t="str">
        <f ca="1">IF($B59="","",IF(OR($K59="Won",$K59="Lost"),"Closed",IF($M59="","No date set",IF($M59&lt;TODAY(),"Overdue",IF($M59=TODAY(),"Today",IF($M59-TODAY()&lt;=Setup!$B$5,"Soon","Upcoming"))))))</f>
        <v/>
      </c>
      <c r="P59" s="17" t="str">
        <f t="shared" ca="1" si="0"/>
        <v/>
      </c>
      <c r="Q59" s="18" t="str">
        <f t="shared" ca="1" si="1"/>
        <v/>
      </c>
    </row>
    <row r="60" spans="1:17" x14ac:dyDescent="0.3">
      <c r="A60" s="13"/>
      <c r="B60" s="14"/>
      <c r="C60" s="14"/>
      <c r="D60" s="14"/>
      <c r="E60" s="14"/>
      <c r="F60" s="14"/>
      <c r="G60" s="14"/>
      <c r="H60" s="14"/>
      <c r="I60" s="15"/>
      <c r="J60" s="14"/>
      <c r="K60" s="14"/>
      <c r="L60" s="13"/>
      <c r="M60" s="13"/>
      <c r="N60" s="14"/>
      <c r="O60" s="16" t="str">
        <f ca="1">IF($B60="","",IF(OR($K60="Won",$K60="Lost"),"Closed",IF($M60="","No date set",IF($M60&lt;TODAY(),"Overdue",IF($M60=TODAY(),"Today",IF($M60-TODAY()&lt;=Setup!$B$5,"Soon","Upcoming"))))))</f>
        <v/>
      </c>
      <c r="P60" s="17" t="str">
        <f t="shared" ca="1" si="0"/>
        <v/>
      </c>
      <c r="Q60" s="18" t="str">
        <f t="shared" ca="1" si="1"/>
        <v/>
      </c>
    </row>
    <row r="61" spans="1:17" x14ac:dyDescent="0.3">
      <c r="A61" s="13"/>
      <c r="B61" s="14"/>
      <c r="C61" s="14"/>
      <c r="D61" s="14"/>
      <c r="E61" s="14"/>
      <c r="F61" s="14"/>
      <c r="G61" s="14"/>
      <c r="H61" s="14"/>
      <c r="I61" s="15"/>
      <c r="J61" s="14"/>
      <c r="K61" s="14"/>
      <c r="L61" s="13"/>
      <c r="M61" s="13"/>
      <c r="N61" s="14"/>
      <c r="O61" s="16" t="str">
        <f ca="1">IF($B61="","",IF(OR($K61="Won",$K61="Lost"),"Closed",IF($M61="","No date set",IF($M61&lt;TODAY(),"Overdue",IF($M61=TODAY(),"Today",IF($M61-TODAY()&lt;=Setup!$B$5,"Soon","Upcoming"))))))</f>
        <v/>
      </c>
      <c r="P61" s="17" t="str">
        <f t="shared" ca="1" si="0"/>
        <v/>
      </c>
      <c r="Q61" s="18" t="str">
        <f t="shared" ca="1" si="1"/>
        <v/>
      </c>
    </row>
    <row r="62" spans="1:17" x14ac:dyDescent="0.3">
      <c r="A62" s="13"/>
      <c r="B62" s="14"/>
      <c r="C62" s="14"/>
      <c r="D62" s="14"/>
      <c r="E62" s="14"/>
      <c r="F62" s="14"/>
      <c r="G62" s="14"/>
      <c r="H62" s="14"/>
      <c r="I62" s="15"/>
      <c r="J62" s="14"/>
      <c r="K62" s="14"/>
      <c r="L62" s="13"/>
      <c r="M62" s="13"/>
      <c r="N62" s="14"/>
      <c r="O62" s="16" t="str">
        <f ca="1">IF($B62="","",IF(OR($K62="Won",$K62="Lost"),"Closed",IF($M62="","No date set",IF($M62&lt;TODAY(),"Overdue",IF($M62=TODAY(),"Today",IF($M62-TODAY()&lt;=Setup!$B$5,"Soon","Upcoming"))))))</f>
        <v/>
      </c>
      <c r="P62" s="17" t="str">
        <f t="shared" ca="1" si="0"/>
        <v/>
      </c>
      <c r="Q62" s="18" t="str">
        <f t="shared" ca="1" si="1"/>
        <v/>
      </c>
    </row>
    <row r="63" spans="1:17" x14ac:dyDescent="0.3">
      <c r="A63" s="13"/>
      <c r="B63" s="14"/>
      <c r="C63" s="14"/>
      <c r="D63" s="14"/>
      <c r="E63" s="14"/>
      <c r="F63" s="14"/>
      <c r="G63" s="14"/>
      <c r="H63" s="14"/>
      <c r="I63" s="15"/>
      <c r="J63" s="14"/>
      <c r="K63" s="14"/>
      <c r="L63" s="13"/>
      <c r="M63" s="13"/>
      <c r="N63" s="14"/>
      <c r="O63" s="16" t="str">
        <f ca="1">IF($B63="","",IF(OR($K63="Won",$K63="Lost"),"Closed",IF($M63="","No date set",IF($M63&lt;TODAY(),"Overdue",IF($M63=TODAY(),"Today",IF($M63-TODAY()&lt;=Setup!$B$5,"Soon","Upcoming"))))))</f>
        <v/>
      </c>
      <c r="P63" s="17" t="str">
        <f t="shared" ca="1" si="0"/>
        <v/>
      </c>
      <c r="Q63" s="18" t="str">
        <f t="shared" ca="1" si="1"/>
        <v/>
      </c>
    </row>
    <row r="64" spans="1:17" x14ac:dyDescent="0.3">
      <c r="A64" s="13"/>
      <c r="B64" s="14"/>
      <c r="C64" s="14"/>
      <c r="D64" s="14"/>
      <c r="E64" s="14"/>
      <c r="F64" s="14"/>
      <c r="G64" s="14"/>
      <c r="H64" s="14"/>
      <c r="I64" s="15"/>
      <c r="J64" s="14"/>
      <c r="K64" s="14"/>
      <c r="L64" s="13"/>
      <c r="M64" s="13"/>
      <c r="N64" s="14"/>
      <c r="O64" s="16" t="str">
        <f ca="1">IF($B64="","",IF(OR($K64="Won",$K64="Lost"),"Closed",IF($M64="","No date set",IF($M64&lt;TODAY(),"Overdue",IF($M64=TODAY(),"Today",IF($M64-TODAY()&lt;=Setup!$B$5,"Soon","Upcoming"))))))</f>
        <v/>
      </c>
      <c r="P64" s="17" t="str">
        <f t="shared" ca="1" si="0"/>
        <v/>
      </c>
      <c r="Q64" s="18" t="str">
        <f t="shared" ca="1" si="1"/>
        <v/>
      </c>
    </row>
    <row r="65" spans="1:17" x14ac:dyDescent="0.3">
      <c r="A65" s="13"/>
      <c r="B65" s="14"/>
      <c r="C65" s="14"/>
      <c r="D65" s="14"/>
      <c r="E65" s="14"/>
      <c r="F65" s="14"/>
      <c r="G65" s="14"/>
      <c r="H65" s="14"/>
      <c r="I65" s="15"/>
      <c r="J65" s="14"/>
      <c r="K65" s="14"/>
      <c r="L65" s="13"/>
      <c r="M65" s="13"/>
      <c r="N65" s="14"/>
      <c r="O65" s="16" t="str">
        <f ca="1">IF($B65="","",IF(OR($K65="Won",$K65="Lost"),"Closed",IF($M65="","No date set",IF($M65&lt;TODAY(),"Overdue",IF($M65=TODAY(),"Today",IF($M65-TODAY()&lt;=Setup!$B$5,"Soon","Upcoming"))))))</f>
        <v/>
      </c>
      <c r="P65" s="17" t="str">
        <f t="shared" ca="1" si="0"/>
        <v/>
      </c>
      <c r="Q65" s="18" t="str">
        <f t="shared" ca="1" si="1"/>
        <v/>
      </c>
    </row>
    <row r="66" spans="1:17" x14ac:dyDescent="0.3">
      <c r="A66" s="13"/>
      <c r="B66" s="14"/>
      <c r="C66" s="14"/>
      <c r="D66" s="14"/>
      <c r="E66" s="14"/>
      <c r="F66" s="14"/>
      <c r="G66" s="14"/>
      <c r="H66" s="14"/>
      <c r="I66" s="15"/>
      <c r="J66" s="14"/>
      <c r="K66" s="14"/>
      <c r="L66" s="13"/>
      <c r="M66" s="13"/>
      <c r="N66" s="14"/>
      <c r="O66" s="16" t="str">
        <f ca="1">IF($B66="","",IF(OR($K66="Won",$K66="Lost"),"Closed",IF($M66="","No date set",IF($M66&lt;TODAY(),"Overdue",IF($M66=TODAY(),"Today",IF($M66-TODAY()&lt;=Setup!$B$5,"Soon","Upcoming"))))))</f>
        <v/>
      </c>
      <c r="P66" s="17" t="str">
        <f t="shared" ca="1" si="0"/>
        <v/>
      </c>
      <c r="Q66" s="18" t="str">
        <f t="shared" ca="1" si="1"/>
        <v/>
      </c>
    </row>
    <row r="67" spans="1:17" x14ac:dyDescent="0.3">
      <c r="A67" s="13"/>
      <c r="B67" s="14"/>
      <c r="C67" s="14"/>
      <c r="D67" s="14"/>
      <c r="E67" s="14"/>
      <c r="F67" s="14"/>
      <c r="G67" s="14"/>
      <c r="H67" s="14"/>
      <c r="I67" s="15"/>
      <c r="J67" s="14"/>
      <c r="K67" s="14"/>
      <c r="L67" s="13"/>
      <c r="M67" s="13"/>
      <c r="N67" s="14"/>
      <c r="O67" s="16" t="str">
        <f ca="1">IF($B67="","",IF(OR($K67="Won",$K67="Lost"),"Closed",IF($M67="","No date set",IF($M67&lt;TODAY(),"Overdue",IF($M67=TODAY(),"Today",IF($M67-TODAY()&lt;=Setup!$B$5,"Soon","Upcoming"))))))</f>
        <v/>
      </c>
      <c r="P67" s="17" t="str">
        <f t="shared" ca="1" si="0"/>
        <v/>
      </c>
      <c r="Q67" s="18" t="str">
        <f t="shared" ca="1" si="1"/>
        <v/>
      </c>
    </row>
    <row r="68" spans="1:17" x14ac:dyDescent="0.3">
      <c r="A68" s="13"/>
      <c r="B68" s="14"/>
      <c r="C68" s="14"/>
      <c r="D68" s="14"/>
      <c r="E68" s="14"/>
      <c r="F68" s="14"/>
      <c r="G68" s="14"/>
      <c r="H68" s="14"/>
      <c r="I68" s="15"/>
      <c r="J68" s="14"/>
      <c r="K68" s="14"/>
      <c r="L68" s="13"/>
      <c r="M68" s="13"/>
      <c r="N68" s="14"/>
      <c r="O68" s="16" t="str">
        <f ca="1">IF($B68="","",IF(OR($K68="Won",$K68="Lost"),"Closed",IF($M68="","No date set",IF($M68&lt;TODAY(),"Overdue",IF($M68=TODAY(),"Today",IF($M68-TODAY()&lt;=Setup!$B$5,"Soon","Upcoming"))))))</f>
        <v/>
      </c>
      <c r="P68" s="17" t="str">
        <f t="shared" ref="P68:P131" ca="1" si="2">IF(OR($B68="",$M68="",$O68="Closed"),"",$M68-TODAY())</f>
        <v/>
      </c>
      <c r="Q68" s="18" t="str">
        <f t="shared" ref="Q68:Q131" ca="1" si="3">IF(OR($A68="",$B68=""),"",TODAY()-$A68)</f>
        <v/>
      </c>
    </row>
    <row r="69" spans="1:17" x14ac:dyDescent="0.3">
      <c r="A69" s="13"/>
      <c r="B69" s="14"/>
      <c r="C69" s="14"/>
      <c r="D69" s="14"/>
      <c r="E69" s="14"/>
      <c r="F69" s="14"/>
      <c r="G69" s="14"/>
      <c r="H69" s="14"/>
      <c r="I69" s="15"/>
      <c r="J69" s="14"/>
      <c r="K69" s="14"/>
      <c r="L69" s="13"/>
      <c r="M69" s="13"/>
      <c r="N69" s="14"/>
      <c r="O69" s="16" t="str">
        <f ca="1">IF($B69="","",IF(OR($K69="Won",$K69="Lost"),"Closed",IF($M69="","No date set",IF($M69&lt;TODAY(),"Overdue",IF($M69=TODAY(),"Today",IF($M69-TODAY()&lt;=Setup!$B$5,"Soon","Upcoming"))))))</f>
        <v/>
      </c>
      <c r="P69" s="17" t="str">
        <f t="shared" ca="1" si="2"/>
        <v/>
      </c>
      <c r="Q69" s="18" t="str">
        <f t="shared" ca="1" si="3"/>
        <v/>
      </c>
    </row>
    <row r="70" spans="1:17" x14ac:dyDescent="0.3">
      <c r="A70" s="13"/>
      <c r="B70" s="14"/>
      <c r="C70" s="14"/>
      <c r="D70" s="14"/>
      <c r="E70" s="14"/>
      <c r="F70" s="14"/>
      <c r="G70" s="14"/>
      <c r="H70" s="14"/>
      <c r="I70" s="15"/>
      <c r="J70" s="14"/>
      <c r="K70" s="14"/>
      <c r="L70" s="13"/>
      <c r="M70" s="13"/>
      <c r="N70" s="14"/>
      <c r="O70" s="16" t="str">
        <f ca="1">IF($B70="","",IF(OR($K70="Won",$K70="Lost"),"Closed",IF($M70="","No date set",IF($M70&lt;TODAY(),"Overdue",IF($M70=TODAY(),"Today",IF($M70-TODAY()&lt;=Setup!$B$5,"Soon","Upcoming"))))))</f>
        <v/>
      </c>
      <c r="P70" s="17" t="str">
        <f t="shared" ca="1" si="2"/>
        <v/>
      </c>
      <c r="Q70" s="18" t="str">
        <f t="shared" ca="1" si="3"/>
        <v/>
      </c>
    </row>
    <row r="71" spans="1:17" x14ac:dyDescent="0.3">
      <c r="A71" s="13"/>
      <c r="B71" s="14"/>
      <c r="C71" s="14"/>
      <c r="D71" s="14"/>
      <c r="E71" s="14"/>
      <c r="F71" s="14"/>
      <c r="G71" s="14"/>
      <c r="H71" s="14"/>
      <c r="I71" s="15"/>
      <c r="J71" s="14"/>
      <c r="K71" s="14"/>
      <c r="L71" s="13"/>
      <c r="M71" s="13"/>
      <c r="N71" s="14"/>
      <c r="O71" s="16" t="str">
        <f ca="1">IF($B71="","",IF(OR($K71="Won",$K71="Lost"),"Closed",IF($M71="","No date set",IF($M71&lt;TODAY(),"Overdue",IF($M71=TODAY(),"Today",IF($M71-TODAY()&lt;=Setup!$B$5,"Soon","Upcoming"))))))</f>
        <v/>
      </c>
      <c r="P71" s="17" t="str">
        <f t="shared" ca="1" si="2"/>
        <v/>
      </c>
      <c r="Q71" s="18" t="str">
        <f t="shared" ca="1" si="3"/>
        <v/>
      </c>
    </row>
    <row r="72" spans="1:17" x14ac:dyDescent="0.3">
      <c r="A72" s="13"/>
      <c r="B72" s="14"/>
      <c r="C72" s="14"/>
      <c r="D72" s="14"/>
      <c r="E72" s="14"/>
      <c r="F72" s="14"/>
      <c r="G72" s="14"/>
      <c r="H72" s="14"/>
      <c r="I72" s="15"/>
      <c r="J72" s="14"/>
      <c r="K72" s="14"/>
      <c r="L72" s="13"/>
      <c r="M72" s="13"/>
      <c r="N72" s="14"/>
      <c r="O72" s="16" t="str">
        <f ca="1">IF($B72="","",IF(OR($K72="Won",$K72="Lost"),"Closed",IF($M72="","No date set",IF($M72&lt;TODAY(),"Overdue",IF($M72=TODAY(),"Today",IF($M72-TODAY()&lt;=Setup!$B$5,"Soon","Upcoming"))))))</f>
        <v/>
      </c>
      <c r="P72" s="17" t="str">
        <f t="shared" ca="1" si="2"/>
        <v/>
      </c>
      <c r="Q72" s="18" t="str">
        <f t="shared" ca="1" si="3"/>
        <v/>
      </c>
    </row>
    <row r="73" spans="1:17" x14ac:dyDescent="0.3">
      <c r="A73" s="13"/>
      <c r="B73" s="14"/>
      <c r="C73" s="14"/>
      <c r="D73" s="14"/>
      <c r="E73" s="14"/>
      <c r="F73" s="14"/>
      <c r="G73" s="14"/>
      <c r="H73" s="14"/>
      <c r="I73" s="15"/>
      <c r="J73" s="14"/>
      <c r="K73" s="14"/>
      <c r="L73" s="13"/>
      <c r="M73" s="13"/>
      <c r="N73" s="14"/>
      <c r="O73" s="16" t="str">
        <f ca="1">IF($B73="","",IF(OR($K73="Won",$K73="Lost"),"Closed",IF($M73="","No date set",IF($M73&lt;TODAY(),"Overdue",IF($M73=TODAY(),"Today",IF($M73-TODAY()&lt;=Setup!$B$5,"Soon","Upcoming"))))))</f>
        <v/>
      </c>
      <c r="P73" s="17" t="str">
        <f t="shared" ca="1" si="2"/>
        <v/>
      </c>
      <c r="Q73" s="18" t="str">
        <f t="shared" ca="1" si="3"/>
        <v/>
      </c>
    </row>
    <row r="74" spans="1:17" x14ac:dyDescent="0.3">
      <c r="A74" s="13"/>
      <c r="B74" s="14"/>
      <c r="C74" s="14"/>
      <c r="D74" s="14"/>
      <c r="E74" s="14"/>
      <c r="F74" s="14"/>
      <c r="G74" s="14"/>
      <c r="H74" s="14"/>
      <c r="I74" s="15"/>
      <c r="J74" s="14"/>
      <c r="K74" s="14"/>
      <c r="L74" s="13"/>
      <c r="M74" s="13"/>
      <c r="N74" s="14"/>
      <c r="O74" s="16" t="str">
        <f ca="1">IF($B74="","",IF(OR($K74="Won",$K74="Lost"),"Closed",IF($M74="","No date set",IF($M74&lt;TODAY(),"Overdue",IF($M74=TODAY(),"Today",IF($M74-TODAY()&lt;=Setup!$B$5,"Soon","Upcoming"))))))</f>
        <v/>
      </c>
      <c r="P74" s="17" t="str">
        <f t="shared" ca="1" si="2"/>
        <v/>
      </c>
      <c r="Q74" s="18" t="str">
        <f t="shared" ca="1" si="3"/>
        <v/>
      </c>
    </row>
    <row r="75" spans="1:17" x14ac:dyDescent="0.3">
      <c r="A75" s="13"/>
      <c r="B75" s="14"/>
      <c r="C75" s="14"/>
      <c r="D75" s="14"/>
      <c r="E75" s="14"/>
      <c r="F75" s="14"/>
      <c r="G75" s="14"/>
      <c r="H75" s="14"/>
      <c r="I75" s="15"/>
      <c r="J75" s="14"/>
      <c r="K75" s="14"/>
      <c r="L75" s="13"/>
      <c r="M75" s="13"/>
      <c r="N75" s="14"/>
      <c r="O75" s="16" t="str">
        <f ca="1">IF($B75="","",IF(OR($K75="Won",$K75="Lost"),"Closed",IF($M75="","No date set",IF($M75&lt;TODAY(),"Overdue",IF($M75=TODAY(),"Today",IF($M75-TODAY()&lt;=Setup!$B$5,"Soon","Upcoming"))))))</f>
        <v/>
      </c>
      <c r="P75" s="17" t="str">
        <f t="shared" ca="1" si="2"/>
        <v/>
      </c>
      <c r="Q75" s="18" t="str">
        <f t="shared" ca="1" si="3"/>
        <v/>
      </c>
    </row>
    <row r="76" spans="1:17" x14ac:dyDescent="0.3">
      <c r="A76" s="13"/>
      <c r="B76" s="14"/>
      <c r="C76" s="14"/>
      <c r="D76" s="14"/>
      <c r="E76" s="14"/>
      <c r="F76" s="14"/>
      <c r="G76" s="14"/>
      <c r="H76" s="14"/>
      <c r="I76" s="15"/>
      <c r="J76" s="14"/>
      <c r="K76" s="14"/>
      <c r="L76" s="13"/>
      <c r="M76" s="13"/>
      <c r="N76" s="14"/>
      <c r="O76" s="16" t="str">
        <f ca="1">IF($B76="","",IF(OR($K76="Won",$K76="Lost"),"Closed",IF($M76="","No date set",IF($M76&lt;TODAY(),"Overdue",IF($M76=TODAY(),"Today",IF($M76-TODAY()&lt;=Setup!$B$5,"Soon","Upcoming"))))))</f>
        <v/>
      </c>
      <c r="P76" s="17" t="str">
        <f t="shared" ca="1" si="2"/>
        <v/>
      </c>
      <c r="Q76" s="18" t="str">
        <f t="shared" ca="1" si="3"/>
        <v/>
      </c>
    </row>
    <row r="77" spans="1:17" x14ac:dyDescent="0.3">
      <c r="A77" s="13"/>
      <c r="B77" s="14"/>
      <c r="C77" s="14"/>
      <c r="D77" s="14"/>
      <c r="E77" s="14"/>
      <c r="F77" s="14"/>
      <c r="G77" s="14"/>
      <c r="H77" s="14"/>
      <c r="I77" s="15"/>
      <c r="J77" s="14"/>
      <c r="K77" s="14"/>
      <c r="L77" s="13"/>
      <c r="M77" s="13"/>
      <c r="N77" s="14"/>
      <c r="O77" s="16" t="str">
        <f ca="1">IF($B77="","",IF(OR($K77="Won",$K77="Lost"),"Closed",IF($M77="","No date set",IF($M77&lt;TODAY(),"Overdue",IF($M77=TODAY(),"Today",IF($M77-TODAY()&lt;=Setup!$B$5,"Soon","Upcoming"))))))</f>
        <v/>
      </c>
      <c r="P77" s="17" t="str">
        <f t="shared" ca="1" si="2"/>
        <v/>
      </c>
      <c r="Q77" s="18" t="str">
        <f t="shared" ca="1" si="3"/>
        <v/>
      </c>
    </row>
    <row r="78" spans="1:17" x14ac:dyDescent="0.3">
      <c r="A78" s="13"/>
      <c r="B78" s="14"/>
      <c r="C78" s="14"/>
      <c r="D78" s="14"/>
      <c r="E78" s="14"/>
      <c r="F78" s="14"/>
      <c r="G78" s="14"/>
      <c r="H78" s="14"/>
      <c r="I78" s="15"/>
      <c r="J78" s="14"/>
      <c r="K78" s="14"/>
      <c r="L78" s="13"/>
      <c r="M78" s="13"/>
      <c r="N78" s="14"/>
      <c r="O78" s="16" t="str">
        <f ca="1">IF($B78="","",IF(OR($K78="Won",$K78="Lost"),"Closed",IF($M78="","No date set",IF($M78&lt;TODAY(),"Overdue",IF($M78=TODAY(),"Today",IF($M78-TODAY()&lt;=Setup!$B$5,"Soon","Upcoming"))))))</f>
        <v/>
      </c>
      <c r="P78" s="17" t="str">
        <f t="shared" ca="1" si="2"/>
        <v/>
      </c>
      <c r="Q78" s="18" t="str">
        <f t="shared" ca="1" si="3"/>
        <v/>
      </c>
    </row>
    <row r="79" spans="1:17" x14ac:dyDescent="0.3">
      <c r="A79" s="13"/>
      <c r="B79" s="14"/>
      <c r="C79" s="14"/>
      <c r="D79" s="14"/>
      <c r="E79" s="14"/>
      <c r="F79" s="14"/>
      <c r="G79" s="14"/>
      <c r="H79" s="14"/>
      <c r="I79" s="15"/>
      <c r="J79" s="14"/>
      <c r="K79" s="14"/>
      <c r="L79" s="13"/>
      <c r="M79" s="13"/>
      <c r="N79" s="14"/>
      <c r="O79" s="16" t="str">
        <f ca="1">IF($B79="","",IF(OR($K79="Won",$K79="Lost"),"Closed",IF($M79="","No date set",IF($M79&lt;TODAY(),"Overdue",IF($M79=TODAY(),"Today",IF($M79-TODAY()&lt;=Setup!$B$5,"Soon","Upcoming"))))))</f>
        <v/>
      </c>
      <c r="P79" s="17" t="str">
        <f t="shared" ca="1" si="2"/>
        <v/>
      </c>
      <c r="Q79" s="18" t="str">
        <f t="shared" ca="1" si="3"/>
        <v/>
      </c>
    </row>
    <row r="80" spans="1:17" x14ac:dyDescent="0.3">
      <c r="A80" s="13"/>
      <c r="B80" s="14"/>
      <c r="C80" s="14"/>
      <c r="D80" s="14"/>
      <c r="E80" s="14"/>
      <c r="F80" s="14"/>
      <c r="G80" s="14"/>
      <c r="H80" s="14"/>
      <c r="I80" s="15"/>
      <c r="J80" s="14"/>
      <c r="K80" s="14"/>
      <c r="L80" s="13"/>
      <c r="M80" s="13"/>
      <c r="N80" s="14"/>
      <c r="O80" s="16" t="str">
        <f ca="1">IF($B80="","",IF(OR($K80="Won",$K80="Lost"),"Closed",IF($M80="","No date set",IF($M80&lt;TODAY(),"Overdue",IF($M80=TODAY(),"Today",IF($M80-TODAY()&lt;=Setup!$B$5,"Soon","Upcoming"))))))</f>
        <v/>
      </c>
      <c r="P80" s="17" t="str">
        <f t="shared" ca="1" si="2"/>
        <v/>
      </c>
      <c r="Q80" s="18" t="str">
        <f t="shared" ca="1" si="3"/>
        <v/>
      </c>
    </row>
    <row r="81" spans="1:17" x14ac:dyDescent="0.3">
      <c r="A81" s="13"/>
      <c r="B81" s="14"/>
      <c r="C81" s="14"/>
      <c r="D81" s="14"/>
      <c r="E81" s="14"/>
      <c r="F81" s="14"/>
      <c r="G81" s="14"/>
      <c r="H81" s="14"/>
      <c r="I81" s="15"/>
      <c r="J81" s="14"/>
      <c r="K81" s="14"/>
      <c r="L81" s="13"/>
      <c r="M81" s="13"/>
      <c r="N81" s="14"/>
      <c r="O81" s="16" t="str">
        <f ca="1">IF($B81="","",IF(OR($K81="Won",$K81="Lost"),"Closed",IF($M81="","No date set",IF($M81&lt;TODAY(),"Overdue",IF($M81=TODAY(),"Today",IF($M81-TODAY()&lt;=Setup!$B$5,"Soon","Upcoming"))))))</f>
        <v/>
      </c>
      <c r="P81" s="17" t="str">
        <f t="shared" ca="1" si="2"/>
        <v/>
      </c>
      <c r="Q81" s="18" t="str">
        <f t="shared" ca="1" si="3"/>
        <v/>
      </c>
    </row>
    <row r="82" spans="1:17" x14ac:dyDescent="0.3">
      <c r="A82" s="13"/>
      <c r="B82" s="14"/>
      <c r="C82" s="14"/>
      <c r="D82" s="14"/>
      <c r="E82" s="14"/>
      <c r="F82" s="14"/>
      <c r="G82" s="14"/>
      <c r="H82" s="14"/>
      <c r="I82" s="15"/>
      <c r="J82" s="14"/>
      <c r="K82" s="14"/>
      <c r="L82" s="13"/>
      <c r="M82" s="13"/>
      <c r="N82" s="14"/>
      <c r="O82" s="16" t="str">
        <f ca="1">IF($B82="","",IF(OR($K82="Won",$K82="Lost"),"Closed",IF($M82="","No date set",IF($M82&lt;TODAY(),"Overdue",IF($M82=TODAY(),"Today",IF($M82-TODAY()&lt;=Setup!$B$5,"Soon","Upcoming"))))))</f>
        <v/>
      </c>
      <c r="P82" s="17" t="str">
        <f t="shared" ca="1" si="2"/>
        <v/>
      </c>
      <c r="Q82" s="18" t="str">
        <f t="shared" ca="1" si="3"/>
        <v/>
      </c>
    </row>
    <row r="83" spans="1:17" x14ac:dyDescent="0.3">
      <c r="A83" s="13"/>
      <c r="B83" s="14"/>
      <c r="C83" s="14"/>
      <c r="D83" s="14"/>
      <c r="E83" s="14"/>
      <c r="F83" s="14"/>
      <c r="G83" s="14"/>
      <c r="H83" s="14"/>
      <c r="I83" s="15"/>
      <c r="J83" s="14"/>
      <c r="K83" s="14"/>
      <c r="L83" s="13"/>
      <c r="M83" s="13"/>
      <c r="N83" s="14"/>
      <c r="O83" s="16" t="str">
        <f ca="1">IF($B83="","",IF(OR($K83="Won",$K83="Lost"),"Closed",IF($M83="","No date set",IF($M83&lt;TODAY(),"Overdue",IF($M83=TODAY(),"Today",IF($M83-TODAY()&lt;=Setup!$B$5,"Soon","Upcoming"))))))</f>
        <v/>
      </c>
      <c r="P83" s="17" t="str">
        <f t="shared" ca="1" si="2"/>
        <v/>
      </c>
      <c r="Q83" s="18" t="str">
        <f t="shared" ca="1" si="3"/>
        <v/>
      </c>
    </row>
    <row r="84" spans="1:17" x14ac:dyDescent="0.3">
      <c r="A84" s="13"/>
      <c r="B84" s="14"/>
      <c r="C84" s="14"/>
      <c r="D84" s="14"/>
      <c r="E84" s="14"/>
      <c r="F84" s="14"/>
      <c r="G84" s="14"/>
      <c r="H84" s="14"/>
      <c r="I84" s="15"/>
      <c r="J84" s="14"/>
      <c r="K84" s="14"/>
      <c r="L84" s="13"/>
      <c r="M84" s="13"/>
      <c r="N84" s="14"/>
      <c r="O84" s="16" t="str">
        <f ca="1">IF($B84="","",IF(OR($K84="Won",$K84="Lost"),"Closed",IF($M84="","No date set",IF($M84&lt;TODAY(),"Overdue",IF($M84=TODAY(),"Today",IF($M84-TODAY()&lt;=Setup!$B$5,"Soon","Upcoming"))))))</f>
        <v/>
      </c>
      <c r="P84" s="17" t="str">
        <f t="shared" ca="1" si="2"/>
        <v/>
      </c>
      <c r="Q84" s="18" t="str">
        <f t="shared" ca="1" si="3"/>
        <v/>
      </c>
    </row>
    <row r="85" spans="1:17" x14ac:dyDescent="0.3">
      <c r="A85" s="13"/>
      <c r="B85" s="14"/>
      <c r="C85" s="14"/>
      <c r="D85" s="14"/>
      <c r="E85" s="14"/>
      <c r="F85" s="14"/>
      <c r="G85" s="14"/>
      <c r="H85" s="14"/>
      <c r="I85" s="15"/>
      <c r="J85" s="14"/>
      <c r="K85" s="14"/>
      <c r="L85" s="13"/>
      <c r="M85" s="13"/>
      <c r="N85" s="14"/>
      <c r="O85" s="16" t="str">
        <f ca="1">IF($B85="","",IF(OR($K85="Won",$K85="Lost"),"Closed",IF($M85="","No date set",IF($M85&lt;TODAY(),"Overdue",IF($M85=TODAY(),"Today",IF($M85-TODAY()&lt;=Setup!$B$5,"Soon","Upcoming"))))))</f>
        <v/>
      </c>
      <c r="P85" s="17" t="str">
        <f t="shared" ca="1" si="2"/>
        <v/>
      </c>
      <c r="Q85" s="18" t="str">
        <f t="shared" ca="1" si="3"/>
        <v/>
      </c>
    </row>
    <row r="86" spans="1:17" x14ac:dyDescent="0.3">
      <c r="A86" s="13"/>
      <c r="B86" s="14"/>
      <c r="C86" s="14"/>
      <c r="D86" s="14"/>
      <c r="E86" s="14"/>
      <c r="F86" s="14"/>
      <c r="G86" s="14"/>
      <c r="H86" s="14"/>
      <c r="I86" s="15"/>
      <c r="J86" s="14"/>
      <c r="K86" s="14"/>
      <c r="L86" s="13"/>
      <c r="M86" s="13"/>
      <c r="N86" s="14"/>
      <c r="O86" s="16" t="str">
        <f ca="1">IF($B86="","",IF(OR($K86="Won",$K86="Lost"),"Closed",IF($M86="","No date set",IF($M86&lt;TODAY(),"Overdue",IF($M86=TODAY(),"Today",IF($M86-TODAY()&lt;=Setup!$B$5,"Soon","Upcoming"))))))</f>
        <v/>
      </c>
      <c r="P86" s="17" t="str">
        <f t="shared" ca="1" si="2"/>
        <v/>
      </c>
      <c r="Q86" s="18" t="str">
        <f t="shared" ca="1" si="3"/>
        <v/>
      </c>
    </row>
    <row r="87" spans="1:17" x14ac:dyDescent="0.3">
      <c r="A87" s="13"/>
      <c r="B87" s="14"/>
      <c r="C87" s="14"/>
      <c r="D87" s="14"/>
      <c r="E87" s="14"/>
      <c r="F87" s="14"/>
      <c r="G87" s="14"/>
      <c r="H87" s="14"/>
      <c r="I87" s="15"/>
      <c r="J87" s="14"/>
      <c r="K87" s="14"/>
      <c r="L87" s="13"/>
      <c r="M87" s="13"/>
      <c r="N87" s="14"/>
      <c r="O87" s="16" t="str">
        <f ca="1">IF($B87="","",IF(OR($K87="Won",$K87="Lost"),"Closed",IF($M87="","No date set",IF($M87&lt;TODAY(),"Overdue",IF($M87=TODAY(),"Today",IF($M87-TODAY()&lt;=Setup!$B$5,"Soon","Upcoming"))))))</f>
        <v/>
      </c>
      <c r="P87" s="17" t="str">
        <f t="shared" ca="1" si="2"/>
        <v/>
      </c>
      <c r="Q87" s="18" t="str">
        <f t="shared" ca="1" si="3"/>
        <v/>
      </c>
    </row>
    <row r="88" spans="1:17" x14ac:dyDescent="0.3">
      <c r="A88" s="13"/>
      <c r="B88" s="14"/>
      <c r="C88" s="14"/>
      <c r="D88" s="14"/>
      <c r="E88" s="14"/>
      <c r="F88" s="14"/>
      <c r="G88" s="14"/>
      <c r="H88" s="14"/>
      <c r="I88" s="15"/>
      <c r="J88" s="14"/>
      <c r="K88" s="14"/>
      <c r="L88" s="13"/>
      <c r="M88" s="13"/>
      <c r="N88" s="14"/>
      <c r="O88" s="16" t="str">
        <f ca="1">IF($B88="","",IF(OR($K88="Won",$K88="Lost"),"Closed",IF($M88="","No date set",IF($M88&lt;TODAY(),"Overdue",IF($M88=TODAY(),"Today",IF($M88-TODAY()&lt;=Setup!$B$5,"Soon","Upcoming"))))))</f>
        <v/>
      </c>
      <c r="P88" s="17" t="str">
        <f t="shared" ca="1" si="2"/>
        <v/>
      </c>
      <c r="Q88" s="18" t="str">
        <f t="shared" ca="1" si="3"/>
        <v/>
      </c>
    </row>
    <row r="89" spans="1:17" x14ac:dyDescent="0.3">
      <c r="A89" s="13"/>
      <c r="B89" s="14"/>
      <c r="C89" s="14"/>
      <c r="D89" s="14"/>
      <c r="E89" s="14"/>
      <c r="F89" s="14"/>
      <c r="G89" s="14"/>
      <c r="H89" s="14"/>
      <c r="I89" s="15"/>
      <c r="J89" s="14"/>
      <c r="K89" s="14"/>
      <c r="L89" s="13"/>
      <c r="M89" s="13"/>
      <c r="N89" s="14"/>
      <c r="O89" s="16" t="str">
        <f ca="1">IF($B89="","",IF(OR($K89="Won",$K89="Lost"),"Closed",IF($M89="","No date set",IF($M89&lt;TODAY(),"Overdue",IF($M89=TODAY(),"Today",IF($M89-TODAY()&lt;=Setup!$B$5,"Soon","Upcoming"))))))</f>
        <v/>
      </c>
      <c r="P89" s="17" t="str">
        <f t="shared" ca="1" si="2"/>
        <v/>
      </c>
      <c r="Q89" s="18" t="str">
        <f t="shared" ca="1" si="3"/>
        <v/>
      </c>
    </row>
    <row r="90" spans="1:17" x14ac:dyDescent="0.3">
      <c r="A90" s="13"/>
      <c r="B90" s="14"/>
      <c r="C90" s="14"/>
      <c r="D90" s="14"/>
      <c r="E90" s="14"/>
      <c r="F90" s="14"/>
      <c r="G90" s="14"/>
      <c r="H90" s="14"/>
      <c r="I90" s="15"/>
      <c r="J90" s="14"/>
      <c r="K90" s="14"/>
      <c r="L90" s="13"/>
      <c r="M90" s="13"/>
      <c r="N90" s="14"/>
      <c r="O90" s="16" t="str">
        <f ca="1">IF($B90="","",IF(OR($K90="Won",$K90="Lost"),"Closed",IF($M90="","No date set",IF($M90&lt;TODAY(),"Overdue",IF($M90=TODAY(),"Today",IF($M90-TODAY()&lt;=Setup!$B$5,"Soon","Upcoming"))))))</f>
        <v/>
      </c>
      <c r="P90" s="17" t="str">
        <f t="shared" ca="1" si="2"/>
        <v/>
      </c>
      <c r="Q90" s="18" t="str">
        <f t="shared" ca="1" si="3"/>
        <v/>
      </c>
    </row>
    <row r="91" spans="1:17" x14ac:dyDescent="0.3">
      <c r="A91" s="13"/>
      <c r="B91" s="14"/>
      <c r="C91" s="14"/>
      <c r="D91" s="14"/>
      <c r="E91" s="14"/>
      <c r="F91" s="14"/>
      <c r="G91" s="14"/>
      <c r="H91" s="14"/>
      <c r="I91" s="15"/>
      <c r="J91" s="14"/>
      <c r="K91" s="14"/>
      <c r="L91" s="13"/>
      <c r="M91" s="13"/>
      <c r="N91" s="14"/>
      <c r="O91" s="16" t="str">
        <f ca="1">IF($B91="","",IF(OR($K91="Won",$K91="Lost"),"Closed",IF($M91="","No date set",IF($M91&lt;TODAY(),"Overdue",IF($M91=TODAY(),"Today",IF($M91-TODAY()&lt;=Setup!$B$5,"Soon","Upcoming"))))))</f>
        <v/>
      </c>
      <c r="P91" s="17" t="str">
        <f t="shared" ca="1" si="2"/>
        <v/>
      </c>
      <c r="Q91" s="18" t="str">
        <f t="shared" ca="1" si="3"/>
        <v/>
      </c>
    </row>
    <row r="92" spans="1:17" x14ac:dyDescent="0.3">
      <c r="A92" s="13"/>
      <c r="B92" s="14"/>
      <c r="C92" s="14"/>
      <c r="D92" s="14"/>
      <c r="E92" s="14"/>
      <c r="F92" s="14"/>
      <c r="G92" s="14"/>
      <c r="H92" s="14"/>
      <c r="I92" s="15"/>
      <c r="J92" s="14"/>
      <c r="K92" s="14"/>
      <c r="L92" s="13"/>
      <c r="M92" s="13"/>
      <c r="N92" s="14"/>
      <c r="O92" s="16" t="str">
        <f ca="1">IF($B92="","",IF(OR($K92="Won",$K92="Lost"),"Closed",IF($M92="","No date set",IF($M92&lt;TODAY(),"Overdue",IF($M92=TODAY(),"Today",IF($M92-TODAY()&lt;=Setup!$B$5,"Soon","Upcoming"))))))</f>
        <v/>
      </c>
      <c r="P92" s="17" t="str">
        <f t="shared" ca="1" si="2"/>
        <v/>
      </c>
      <c r="Q92" s="18" t="str">
        <f t="shared" ca="1" si="3"/>
        <v/>
      </c>
    </row>
    <row r="93" spans="1:17" x14ac:dyDescent="0.3">
      <c r="A93" s="13"/>
      <c r="B93" s="14"/>
      <c r="C93" s="14"/>
      <c r="D93" s="14"/>
      <c r="E93" s="14"/>
      <c r="F93" s="14"/>
      <c r="G93" s="14"/>
      <c r="H93" s="14"/>
      <c r="I93" s="15"/>
      <c r="J93" s="14"/>
      <c r="K93" s="14"/>
      <c r="L93" s="13"/>
      <c r="M93" s="13"/>
      <c r="N93" s="14"/>
      <c r="O93" s="16" t="str">
        <f ca="1">IF($B93="","",IF(OR($K93="Won",$K93="Lost"),"Closed",IF($M93="","No date set",IF($M93&lt;TODAY(),"Overdue",IF($M93=TODAY(),"Today",IF($M93-TODAY()&lt;=Setup!$B$5,"Soon","Upcoming"))))))</f>
        <v/>
      </c>
      <c r="P93" s="17" t="str">
        <f t="shared" ca="1" si="2"/>
        <v/>
      </c>
      <c r="Q93" s="18" t="str">
        <f t="shared" ca="1" si="3"/>
        <v/>
      </c>
    </row>
    <row r="94" spans="1:17" x14ac:dyDescent="0.3">
      <c r="A94" s="13"/>
      <c r="B94" s="14"/>
      <c r="C94" s="14"/>
      <c r="D94" s="14"/>
      <c r="E94" s="14"/>
      <c r="F94" s="14"/>
      <c r="G94" s="14"/>
      <c r="H94" s="14"/>
      <c r="I94" s="15"/>
      <c r="J94" s="14"/>
      <c r="K94" s="14"/>
      <c r="L94" s="13"/>
      <c r="M94" s="13"/>
      <c r="N94" s="14"/>
      <c r="O94" s="16" t="str">
        <f ca="1">IF($B94="","",IF(OR($K94="Won",$K94="Lost"),"Closed",IF($M94="","No date set",IF($M94&lt;TODAY(),"Overdue",IF($M94=TODAY(),"Today",IF($M94-TODAY()&lt;=Setup!$B$5,"Soon","Upcoming"))))))</f>
        <v/>
      </c>
      <c r="P94" s="17" t="str">
        <f t="shared" ca="1" si="2"/>
        <v/>
      </c>
      <c r="Q94" s="18" t="str">
        <f t="shared" ca="1" si="3"/>
        <v/>
      </c>
    </row>
    <row r="95" spans="1:17" x14ac:dyDescent="0.3">
      <c r="A95" s="13"/>
      <c r="B95" s="14"/>
      <c r="C95" s="14"/>
      <c r="D95" s="14"/>
      <c r="E95" s="14"/>
      <c r="F95" s="14"/>
      <c r="G95" s="14"/>
      <c r="H95" s="14"/>
      <c r="I95" s="15"/>
      <c r="J95" s="14"/>
      <c r="K95" s="14"/>
      <c r="L95" s="13"/>
      <c r="M95" s="13"/>
      <c r="N95" s="14"/>
      <c r="O95" s="16" t="str">
        <f ca="1">IF($B95="","",IF(OR($K95="Won",$K95="Lost"),"Closed",IF($M95="","No date set",IF($M95&lt;TODAY(),"Overdue",IF($M95=TODAY(),"Today",IF($M95-TODAY()&lt;=Setup!$B$5,"Soon","Upcoming"))))))</f>
        <v/>
      </c>
      <c r="P95" s="17" t="str">
        <f t="shared" ca="1" si="2"/>
        <v/>
      </c>
      <c r="Q95" s="18" t="str">
        <f t="shared" ca="1" si="3"/>
        <v/>
      </c>
    </row>
    <row r="96" spans="1:17" x14ac:dyDescent="0.3">
      <c r="A96" s="13"/>
      <c r="B96" s="14"/>
      <c r="C96" s="14"/>
      <c r="D96" s="14"/>
      <c r="E96" s="14"/>
      <c r="F96" s="14"/>
      <c r="G96" s="14"/>
      <c r="H96" s="14"/>
      <c r="I96" s="15"/>
      <c r="J96" s="14"/>
      <c r="K96" s="14"/>
      <c r="L96" s="13"/>
      <c r="M96" s="13"/>
      <c r="N96" s="14"/>
      <c r="O96" s="16" t="str">
        <f ca="1">IF($B96="","",IF(OR($K96="Won",$K96="Lost"),"Closed",IF($M96="","No date set",IF($M96&lt;TODAY(),"Overdue",IF($M96=TODAY(),"Today",IF($M96-TODAY()&lt;=Setup!$B$5,"Soon","Upcoming"))))))</f>
        <v/>
      </c>
      <c r="P96" s="17" t="str">
        <f t="shared" ca="1" si="2"/>
        <v/>
      </c>
      <c r="Q96" s="18" t="str">
        <f t="shared" ca="1" si="3"/>
        <v/>
      </c>
    </row>
    <row r="97" spans="1:17" x14ac:dyDescent="0.3">
      <c r="A97" s="13"/>
      <c r="B97" s="14"/>
      <c r="C97" s="14"/>
      <c r="D97" s="14"/>
      <c r="E97" s="14"/>
      <c r="F97" s="14"/>
      <c r="G97" s="14"/>
      <c r="H97" s="14"/>
      <c r="I97" s="15"/>
      <c r="J97" s="14"/>
      <c r="K97" s="14"/>
      <c r="L97" s="13"/>
      <c r="M97" s="13"/>
      <c r="N97" s="14"/>
      <c r="O97" s="16" t="str">
        <f ca="1">IF($B97="","",IF(OR($K97="Won",$K97="Lost"),"Closed",IF($M97="","No date set",IF($M97&lt;TODAY(),"Overdue",IF($M97=TODAY(),"Today",IF($M97-TODAY()&lt;=Setup!$B$5,"Soon","Upcoming"))))))</f>
        <v/>
      </c>
      <c r="P97" s="17" t="str">
        <f t="shared" ca="1" si="2"/>
        <v/>
      </c>
      <c r="Q97" s="18" t="str">
        <f t="shared" ca="1" si="3"/>
        <v/>
      </c>
    </row>
    <row r="98" spans="1:17" x14ac:dyDescent="0.3">
      <c r="A98" s="13"/>
      <c r="B98" s="14"/>
      <c r="C98" s="14"/>
      <c r="D98" s="14"/>
      <c r="E98" s="14"/>
      <c r="F98" s="14"/>
      <c r="G98" s="14"/>
      <c r="H98" s="14"/>
      <c r="I98" s="15"/>
      <c r="J98" s="14"/>
      <c r="K98" s="14"/>
      <c r="L98" s="13"/>
      <c r="M98" s="13"/>
      <c r="N98" s="14"/>
      <c r="O98" s="16" t="str">
        <f ca="1">IF($B98="","",IF(OR($K98="Won",$K98="Lost"),"Closed",IF($M98="","No date set",IF($M98&lt;TODAY(),"Overdue",IF($M98=TODAY(),"Today",IF($M98-TODAY()&lt;=Setup!$B$5,"Soon","Upcoming"))))))</f>
        <v/>
      </c>
      <c r="P98" s="17" t="str">
        <f t="shared" ca="1" si="2"/>
        <v/>
      </c>
      <c r="Q98" s="18" t="str">
        <f t="shared" ca="1" si="3"/>
        <v/>
      </c>
    </row>
    <row r="99" spans="1:17" x14ac:dyDescent="0.3">
      <c r="A99" s="13"/>
      <c r="B99" s="14"/>
      <c r="C99" s="14"/>
      <c r="D99" s="14"/>
      <c r="E99" s="14"/>
      <c r="F99" s="14"/>
      <c r="G99" s="14"/>
      <c r="H99" s="14"/>
      <c r="I99" s="15"/>
      <c r="J99" s="14"/>
      <c r="K99" s="14"/>
      <c r="L99" s="13"/>
      <c r="M99" s="13"/>
      <c r="N99" s="14"/>
      <c r="O99" s="16" t="str">
        <f ca="1">IF($B99="","",IF(OR($K99="Won",$K99="Lost"),"Closed",IF($M99="","No date set",IF($M99&lt;TODAY(),"Overdue",IF($M99=TODAY(),"Today",IF($M99-TODAY()&lt;=Setup!$B$5,"Soon","Upcoming"))))))</f>
        <v/>
      </c>
      <c r="P99" s="17" t="str">
        <f t="shared" ca="1" si="2"/>
        <v/>
      </c>
      <c r="Q99" s="18" t="str">
        <f t="shared" ca="1" si="3"/>
        <v/>
      </c>
    </row>
    <row r="100" spans="1:17" x14ac:dyDescent="0.3">
      <c r="A100" s="13"/>
      <c r="B100" s="14"/>
      <c r="C100" s="14"/>
      <c r="D100" s="14"/>
      <c r="E100" s="14"/>
      <c r="F100" s="14"/>
      <c r="G100" s="14"/>
      <c r="H100" s="14"/>
      <c r="I100" s="15"/>
      <c r="J100" s="14"/>
      <c r="K100" s="14"/>
      <c r="L100" s="13"/>
      <c r="M100" s="13"/>
      <c r="N100" s="14"/>
      <c r="O100" s="16" t="str">
        <f ca="1">IF($B100="","",IF(OR($K100="Won",$K100="Lost"),"Closed",IF($M100="","No date set",IF($M100&lt;TODAY(),"Overdue",IF($M100=TODAY(),"Today",IF($M100-TODAY()&lt;=Setup!$B$5,"Soon","Upcoming"))))))</f>
        <v/>
      </c>
      <c r="P100" s="17" t="str">
        <f t="shared" ca="1" si="2"/>
        <v/>
      </c>
      <c r="Q100" s="18" t="str">
        <f t="shared" ca="1" si="3"/>
        <v/>
      </c>
    </row>
    <row r="101" spans="1:17" x14ac:dyDescent="0.3">
      <c r="A101" s="13"/>
      <c r="B101" s="14"/>
      <c r="C101" s="14"/>
      <c r="D101" s="14"/>
      <c r="E101" s="14"/>
      <c r="F101" s="14"/>
      <c r="G101" s="14"/>
      <c r="H101" s="14"/>
      <c r="I101" s="15"/>
      <c r="J101" s="14"/>
      <c r="K101" s="14"/>
      <c r="L101" s="13"/>
      <c r="M101" s="13"/>
      <c r="N101" s="14"/>
      <c r="O101" s="16" t="str">
        <f ca="1">IF($B101="","",IF(OR($K101="Won",$K101="Lost"),"Closed",IF($M101="","No date set",IF($M101&lt;TODAY(),"Overdue",IF($M101=TODAY(),"Today",IF($M101-TODAY()&lt;=Setup!$B$5,"Soon","Upcoming"))))))</f>
        <v/>
      </c>
      <c r="P101" s="17" t="str">
        <f t="shared" ca="1" si="2"/>
        <v/>
      </c>
      <c r="Q101" s="18" t="str">
        <f t="shared" ca="1" si="3"/>
        <v/>
      </c>
    </row>
    <row r="102" spans="1:17" x14ac:dyDescent="0.3">
      <c r="A102" s="13"/>
      <c r="B102" s="14"/>
      <c r="C102" s="14"/>
      <c r="D102" s="14"/>
      <c r="E102" s="14"/>
      <c r="F102" s="14"/>
      <c r="G102" s="14"/>
      <c r="H102" s="14"/>
      <c r="I102" s="15"/>
      <c r="J102" s="14"/>
      <c r="K102" s="14"/>
      <c r="L102" s="13"/>
      <c r="M102" s="13"/>
      <c r="N102" s="14"/>
      <c r="O102" s="16" t="str">
        <f ca="1">IF($B102="","",IF(OR($K102="Won",$K102="Lost"),"Closed",IF($M102="","No date set",IF($M102&lt;TODAY(),"Overdue",IF($M102=TODAY(),"Today",IF($M102-TODAY()&lt;=Setup!$B$5,"Soon","Upcoming"))))))</f>
        <v/>
      </c>
      <c r="P102" s="17" t="str">
        <f t="shared" ca="1" si="2"/>
        <v/>
      </c>
      <c r="Q102" s="18" t="str">
        <f t="shared" ca="1" si="3"/>
        <v/>
      </c>
    </row>
    <row r="103" spans="1:17" x14ac:dyDescent="0.3">
      <c r="A103" s="13"/>
      <c r="B103" s="14"/>
      <c r="C103" s="14"/>
      <c r="D103" s="14"/>
      <c r="E103" s="14"/>
      <c r="F103" s="14"/>
      <c r="G103" s="14"/>
      <c r="H103" s="14"/>
      <c r="I103" s="15"/>
      <c r="J103" s="14"/>
      <c r="K103" s="14"/>
      <c r="L103" s="13"/>
      <c r="M103" s="13"/>
      <c r="N103" s="14"/>
      <c r="O103" s="16" t="str">
        <f ca="1">IF($B103="","",IF(OR($K103="Won",$K103="Lost"),"Closed",IF($M103="","No date set",IF($M103&lt;TODAY(),"Overdue",IF($M103=TODAY(),"Today",IF($M103-TODAY()&lt;=Setup!$B$5,"Soon","Upcoming"))))))</f>
        <v/>
      </c>
      <c r="P103" s="17" t="str">
        <f t="shared" ca="1" si="2"/>
        <v/>
      </c>
      <c r="Q103" s="18" t="str">
        <f t="shared" ca="1" si="3"/>
        <v/>
      </c>
    </row>
    <row r="104" spans="1:17" x14ac:dyDescent="0.3">
      <c r="A104" s="13"/>
      <c r="B104" s="14"/>
      <c r="C104" s="14"/>
      <c r="D104" s="14"/>
      <c r="E104" s="14"/>
      <c r="F104" s="14"/>
      <c r="G104" s="14"/>
      <c r="H104" s="14"/>
      <c r="I104" s="15"/>
      <c r="J104" s="14"/>
      <c r="K104" s="14"/>
      <c r="L104" s="13"/>
      <c r="M104" s="13"/>
      <c r="N104" s="14"/>
      <c r="O104" s="16" t="str">
        <f ca="1">IF($B104="","",IF(OR($K104="Won",$K104="Lost"),"Closed",IF($M104="","No date set",IF($M104&lt;TODAY(),"Overdue",IF($M104=TODAY(),"Today",IF($M104-TODAY()&lt;=Setup!$B$5,"Soon","Upcoming"))))))</f>
        <v/>
      </c>
      <c r="P104" s="17" t="str">
        <f t="shared" ca="1" si="2"/>
        <v/>
      </c>
      <c r="Q104" s="18" t="str">
        <f t="shared" ca="1" si="3"/>
        <v/>
      </c>
    </row>
    <row r="105" spans="1:17" x14ac:dyDescent="0.3">
      <c r="A105" s="13"/>
      <c r="B105" s="14"/>
      <c r="C105" s="14"/>
      <c r="D105" s="14"/>
      <c r="E105" s="14"/>
      <c r="F105" s="14"/>
      <c r="G105" s="14"/>
      <c r="H105" s="14"/>
      <c r="I105" s="15"/>
      <c r="J105" s="14"/>
      <c r="K105" s="14"/>
      <c r="L105" s="13"/>
      <c r="M105" s="13"/>
      <c r="N105" s="14"/>
      <c r="O105" s="16" t="str">
        <f ca="1">IF($B105="","",IF(OR($K105="Won",$K105="Lost"),"Closed",IF($M105="","No date set",IF($M105&lt;TODAY(),"Overdue",IF($M105=TODAY(),"Today",IF($M105-TODAY()&lt;=Setup!$B$5,"Soon","Upcoming"))))))</f>
        <v/>
      </c>
      <c r="P105" s="17" t="str">
        <f t="shared" ca="1" si="2"/>
        <v/>
      </c>
      <c r="Q105" s="18" t="str">
        <f t="shared" ca="1" si="3"/>
        <v/>
      </c>
    </row>
    <row r="106" spans="1:17" x14ac:dyDescent="0.3">
      <c r="A106" s="13"/>
      <c r="B106" s="14"/>
      <c r="C106" s="14"/>
      <c r="D106" s="14"/>
      <c r="E106" s="14"/>
      <c r="F106" s="14"/>
      <c r="G106" s="14"/>
      <c r="H106" s="14"/>
      <c r="I106" s="15"/>
      <c r="J106" s="14"/>
      <c r="K106" s="14"/>
      <c r="L106" s="13"/>
      <c r="M106" s="13"/>
      <c r="N106" s="14"/>
      <c r="O106" s="16" t="str">
        <f ca="1">IF($B106="","",IF(OR($K106="Won",$K106="Lost"),"Closed",IF($M106="","No date set",IF($M106&lt;TODAY(),"Overdue",IF($M106=TODAY(),"Today",IF($M106-TODAY()&lt;=Setup!$B$5,"Soon","Upcoming"))))))</f>
        <v/>
      </c>
      <c r="P106" s="17" t="str">
        <f t="shared" ca="1" si="2"/>
        <v/>
      </c>
      <c r="Q106" s="18" t="str">
        <f t="shared" ca="1" si="3"/>
        <v/>
      </c>
    </row>
    <row r="107" spans="1:17" x14ac:dyDescent="0.3">
      <c r="A107" s="13"/>
      <c r="B107" s="14"/>
      <c r="C107" s="14"/>
      <c r="D107" s="14"/>
      <c r="E107" s="14"/>
      <c r="F107" s="14"/>
      <c r="G107" s="14"/>
      <c r="H107" s="14"/>
      <c r="I107" s="15"/>
      <c r="J107" s="14"/>
      <c r="K107" s="14"/>
      <c r="L107" s="13"/>
      <c r="M107" s="13"/>
      <c r="N107" s="14"/>
      <c r="O107" s="16" t="str">
        <f ca="1">IF($B107="","",IF(OR($K107="Won",$K107="Lost"),"Closed",IF($M107="","No date set",IF($M107&lt;TODAY(),"Overdue",IF($M107=TODAY(),"Today",IF($M107-TODAY()&lt;=Setup!$B$5,"Soon","Upcoming"))))))</f>
        <v/>
      </c>
      <c r="P107" s="17" t="str">
        <f t="shared" ca="1" si="2"/>
        <v/>
      </c>
      <c r="Q107" s="18" t="str">
        <f t="shared" ca="1" si="3"/>
        <v/>
      </c>
    </row>
    <row r="108" spans="1:17" x14ac:dyDescent="0.3">
      <c r="A108" s="13"/>
      <c r="B108" s="14"/>
      <c r="C108" s="14"/>
      <c r="D108" s="14"/>
      <c r="E108" s="14"/>
      <c r="F108" s="14"/>
      <c r="G108" s="14"/>
      <c r="H108" s="14"/>
      <c r="I108" s="15"/>
      <c r="J108" s="14"/>
      <c r="K108" s="14"/>
      <c r="L108" s="13"/>
      <c r="M108" s="13"/>
      <c r="N108" s="14"/>
      <c r="O108" s="16" t="str">
        <f ca="1">IF($B108="","",IF(OR($K108="Won",$K108="Lost"),"Closed",IF($M108="","No date set",IF($M108&lt;TODAY(),"Overdue",IF($M108=TODAY(),"Today",IF($M108-TODAY()&lt;=Setup!$B$5,"Soon","Upcoming"))))))</f>
        <v/>
      </c>
      <c r="P108" s="17" t="str">
        <f t="shared" ca="1" si="2"/>
        <v/>
      </c>
      <c r="Q108" s="18" t="str">
        <f t="shared" ca="1" si="3"/>
        <v/>
      </c>
    </row>
    <row r="109" spans="1:17" x14ac:dyDescent="0.3">
      <c r="A109" s="13"/>
      <c r="B109" s="14"/>
      <c r="C109" s="14"/>
      <c r="D109" s="14"/>
      <c r="E109" s="14"/>
      <c r="F109" s="14"/>
      <c r="G109" s="14"/>
      <c r="H109" s="14"/>
      <c r="I109" s="15"/>
      <c r="J109" s="14"/>
      <c r="K109" s="14"/>
      <c r="L109" s="13"/>
      <c r="M109" s="13"/>
      <c r="N109" s="14"/>
      <c r="O109" s="16" t="str">
        <f ca="1">IF($B109="","",IF(OR($K109="Won",$K109="Lost"),"Closed",IF($M109="","No date set",IF($M109&lt;TODAY(),"Overdue",IF($M109=TODAY(),"Today",IF($M109-TODAY()&lt;=Setup!$B$5,"Soon","Upcoming"))))))</f>
        <v/>
      </c>
      <c r="P109" s="17" t="str">
        <f t="shared" ca="1" si="2"/>
        <v/>
      </c>
      <c r="Q109" s="18" t="str">
        <f t="shared" ca="1" si="3"/>
        <v/>
      </c>
    </row>
    <row r="110" spans="1:17" x14ac:dyDescent="0.3">
      <c r="A110" s="13"/>
      <c r="B110" s="14"/>
      <c r="C110" s="14"/>
      <c r="D110" s="14"/>
      <c r="E110" s="14"/>
      <c r="F110" s="14"/>
      <c r="G110" s="14"/>
      <c r="H110" s="14"/>
      <c r="I110" s="15"/>
      <c r="J110" s="14"/>
      <c r="K110" s="14"/>
      <c r="L110" s="13"/>
      <c r="M110" s="13"/>
      <c r="N110" s="14"/>
      <c r="O110" s="16" t="str">
        <f ca="1">IF($B110="","",IF(OR($K110="Won",$K110="Lost"),"Closed",IF($M110="","No date set",IF($M110&lt;TODAY(),"Overdue",IF($M110=TODAY(),"Today",IF($M110-TODAY()&lt;=Setup!$B$5,"Soon","Upcoming"))))))</f>
        <v/>
      </c>
      <c r="P110" s="17" t="str">
        <f t="shared" ca="1" si="2"/>
        <v/>
      </c>
      <c r="Q110" s="18" t="str">
        <f t="shared" ca="1" si="3"/>
        <v/>
      </c>
    </row>
    <row r="111" spans="1:17" x14ac:dyDescent="0.3">
      <c r="A111" s="13"/>
      <c r="B111" s="14"/>
      <c r="C111" s="14"/>
      <c r="D111" s="14"/>
      <c r="E111" s="14"/>
      <c r="F111" s="14"/>
      <c r="G111" s="14"/>
      <c r="H111" s="14"/>
      <c r="I111" s="15"/>
      <c r="J111" s="14"/>
      <c r="K111" s="14"/>
      <c r="L111" s="13"/>
      <c r="M111" s="13"/>
      <c r="N111" s="14"/>
      <c r="O111" s="16" t="str">
        <f ca="1">IF($B111="","",IF(OR($K111="Won",$K111="Lost"),"Closed",IF($M111="","No date set",IF($M111&lt;TODAY(),"Overdue",IF($M111=TODAY(),"Today",IF($M111-TODAY()&lt;=Setup!$B$5,"Soon","Upcoming"))))))</f>
        <v/>
      </c>
      <c r="P111" s="17" t="str">
        <f t="shared" ca="1" si="2"/>
        <v/>
      </c>
      <c r="Q111" s="18" t="str">
        <f t="shared" ca="1" si="3"/>
        <v/>
      </c>
    </row>
    <row r="112" spans="1:17" x14ac:dyDescent="0.3">
      <c r="A112" s="13"/>
      <c r="B112" s="14"/>
      <c r="C112" s="14"/>
      <c r="D112" s="14"/>
      <c r="E112" s="14"/>
      <c r="F112" s="14"/>
      <c r="G112" s="14"/>
      <c r="H112" s="14"/>
      <c r="I112" s="15"/>
      <c r="J112" s="14"/>
      <c r="K112" s="14"/>
      <c r="L112" s="13"/>
      <c r="M112" s="13"/>
      <c r="N112" s="14"/>
      <c r="O112" s="16" t="str">
        <f ca="1">IF($B112="","",IF(OR($K112="Won",$K112="Lost"),"Closed",IF($M112="","No date set",IF($M112&lt;TODAY(),"Overdue",IF($M112=TODAY(),"Today",IF($M112-TODAY()&lt;=Setup!$B$5,"Soon","Upcoming"))))))</f>
        <v/>
      </c>
      <c r="P112" s="17" t="str">
        <f t="shared" ca="1" si="2"/>
        <v/>
      </c>
      <c r="Q112" s="18" t="str">
        <f t="shared" ca="1" si="3"/>
        <v/>
      </c>
    </row>
    <row r="113" spans="1:17" x14ac:dyDescent="0.3">
      <c r="A113" s="13"/>
      <c r="B113" s="14"/>
      <c r="C113" s="14"/>
      <c r="D113" s="14"/>
      <c r="E113" s="14"/>
      <c r="F113" s="14"/>
      <c r="G113" s="14"/>
      <c r="H113" s="14"/>
      <c r="I113" s="15"/>
      <c r="J113" s="14"/>
      <c r="K113" s="14"/>
      <c r="L113" s="13"/>
      <c r="M113" s="13"/>
      <c r="N113" s="14"/>
      <c r="O113" s="16" t="str">
        <f ca="1">IF($B113="","",IF(OR($K113="Won",$K113="Lost"),"Closed",IF($M113="","No date set",IF($M113&lt;TODAY(),"Overdue",IF($M113=TODAY(),"Today",IF($M113-TODAY()&lt;=Setup!$B$5,"Soon","Upcoming"))))))</f>
        <v/>
      </c>
      <c r="P113" s="17" t="str">
        <f t="shared" ca="1" si="2"/>
        <v/>
      </c>
      <c r="Q113" s="18" t="str">
        <f t="shared" ca="1" si="3"/>
        <v/>
      </c>
    </row>
    <row r="114" spans="1:17" x14ac:dyDescent="0.3">
      <c r="A114" s="13"/>
      <c r="B114" s="14"/>
      <c r="C114" s="14"/>
      <c r="D114" s="14"/>
      <c r="E114" s="14"/>
      <c r="F114" s="14"/>
      <c r="G114" s="14"/>
      <c r="H114" s="14"/>
      <c r="I114" s="15"/>
      <c r="J114" s="14"/>
      <c r="K114" s="14"/>
      <c r="L114" s="13"/>
      <c r="M114" s="13"/>
      <c r="N114" s="14"/>
      <c r="O114" s="16" t="str">
        <f ca="1">IF($B114="","",IF(OR($K114="Won",$K114="Lost"),"Closed",IF($M114="","No date set",IF($M114&lt;TODAY(),"Overdue",IF($M114=TODAY(),"Today",IF($M114-TODAY()&lt;=Setup!$B$5,"Soon","Upcoming"))))))</f>
        <v/>
      </c>
      <c r="P114" s="17" t="str">
        <f t="shared" ca="1" si="2"/>
        <v/>
      </c>
      <c r="Q114" s="18" t="str">
        <f t="shared" ca="1" si="3"/>
        <v/>
      </c>
    </row>
    <row r="115" spans="1:17" x14ac:dyDescent="0.3">
      <c r="A115" s="13"/>
      <c r="B115" s="14"/>
      <c r="C115" s="14"/>
      <c r="D115" s="14"/>
      <c r="E115" s="14"/>
      <c r="F115" s="14"/>
      <c r="G115" s="14"/>
      <c r="H115" s="14"/>
      <c r="I115" s="15"/>
      <c r="J115" s="14"/>
      <c r="K115" s="14"/>
      <c r="L115" s="13"/>
      <c r="M115" s="13"/>
      <c r="N115" s="14"/>
      <c r="O115" s="16" t="str">
        <f ca="1">IF($B115="","",IF(OR($K115="Won",$K115="Lost"),"Closed",IF($M115="","No date set",IF($M115&lt;TODAY(),"Overdue",IF($M115=TODAY(),"Today",IF($M115-TODAY()&lt;=Setup!$B$5,"Soon","Upcoming"))))))</f>
        <v/>
      </c>
      <c r="P115" s="17" t="str">
        <f t="shared" ca="1" si="2"/>
        <v/>
      </c>
      <c r="Q115" s="18" t="str">
        <f t="shared" ca="1" si="3"/>
        <v/>
      </c>
    </row>
    <row r="116" spans="1:17" x14ac:dyDescent="0.3">
      <c r="A116" s="13"/>
      <c r="B116" s="14"/>
      <c r="C116" s="14"/>
      <c r="D116" s="14"/>
      <c r="E116" s="14"/>
      <c r="F116" s="14"/>
      <c r="G116" s="14"/>
      <c r="H116" s="14"/>
      <c r="I116" s="15"/>
      <c r="J116" s="14"/>
      <c r="K116" s="14"/>
      <c r="L116" s="13"/>
      <c r="M116" s="13"/>
      <c r="N116" s="14"/>
      <c r="O116" s="16" t="str">
        <f ca="1">IF($B116="","",IF(OR($K116="Won",$K116="Lost"),"Closed",IF($M116="","No date set",IF($M116&lt;TODAY(),"Overdue",IF($M116=TODAY(),"Today",IF($M116-TODAY()&lt;=Setup!$B$5,"Soon","Upcoming"))))))</f>
        <v/>
      </c>
      <c r="P116" s="17" t="str">
        <f t="shared" ca="1" si="2"/>
        <v/>
      </c>
      <c r="Q116" s="18" t="str">
        <f t="shared" ca="1" si="3"/>
        <v/>
      </c>
    </row>
    <row r="117" spans="1:17" x14ac:dyDescent="0.3">
      <c r="A117" s="13"/>
      <c r="B117" s="14"/>
      <c r="C117" s="14"/>
      <c r="D117" s="14"/>
      <c r="E117" s="14"/>
      <c r="F117" s="14"/>
      <c r="G117" s="14"/>
      <c r="H117" s="14"/>
      <c r="I117" s="15"/>
      <c r="J117" s="14"/>
      <c r="K117" s="14"/>
      <c r="L117" s="13"/>
      <c r="M117" s="13"/>
      <c r="N117" s="14"/>
      <c r="O117" s="16" t="str">
        <f ca="1">IF($B117="","",IF(OR($K117="Won",$K117="Lost"),"Closed",IF($M117="","No date set",IF($M117&lt;TODAY(),"Overdue",IF($M117=TODAY(),"Today",IF($M117-TODAY()&lt;=Setup!$B$5,"Soon","Upcoming"))))))</f>
        <v/>
      </c>
      <c r="P117" s="17" t="str">
        <f t="shared" ca="1" si="2"/>
        <v/>
      </c>
      <c r="Q117" s="18" t="str">
        <f t="shared" ca="1" si="3"/>
        <v/>
      </c>
    </row>
    <row r="118" spans="1:17" x14ac:dyDescent="0.3">
      <c r="A118" s="13"/>
      <c r="B118" s="14"/>
      <c r="C118" s="14"/>
      <c r="D118" s="14"/>
      <c r="E118" s="14"/>
      <c r="F118" s="14"/>
      <c r="G118" s="14"/>
      <c r="H118" s="14"/>
      <c r="I118" s="15"/>
      <c r="J118" s="14"/>
      <c r="K118" s="14"/>
      <c r="L118" s="13"/>
      <c r="M118" s="13"/>
      <c r="N118" s="14"/>
      <c r="O118" s="16" t="str">
        <f ca="1">IF($B118="","",IF(OR($K118="Won",$K118="Lost"),"Closed",IF($M118="","No date set",IF($M118&lt;TODAY(),"Overdue",IF($M118=TODAY(),"Today",IF($M118-TODAY()&lt;=Setup!$B$5,"Soon","Upcoming"))))))</f>
        <v/>
      </c>
      <c r="P118" s="17" t="str">
        <f t="shared" ca="1" si="2"/>
        <v/>
      </c>
      <c r="Q118" s="18" t="str">
        <f t="shared" ca="1" si="3"/>
        <v/>
      </c>
    </row>
    <row r="119" spans="1:17" x14ac:dyDescent="0.3">
      <c r="A119" s="13"/>
      <c r="B119" s="14"/>
      <c r="C119" s="14"/>
      <c r="D119" s="14"/>
      <c r="E119" s="14"/>
      <c r="F119" s="14"/>
      <c r="G119" s="14"/>
      <c r="H119" s="14"/>
      <c r="I119" s="15"/>
      <c r="J119" s="14"/>
      <c r="K119" s="14"/>
      <c r="L119" s="13"/>
      <c r="M119" s="13"/>
      <c r="N119" s="14"/>
      <c r="O119" s="16" t="str">
        <f ca="1">IF($B119="","",IF(OR($K119="Won",$K119="Lost"),"Closed",IF($M119="","No date set",IF($M119&lt;TODAY(),"Overdue",IF($M119=TODAY(),"Today",IF($M119-TODAY()&lt;=Setup!$B$5,"Soon","Upcoming"))))))</f>
        <v/>
      </c>
      <c r="P119" s="17" t="str">
        <f t="shared" ca="1" si="2"/>
        <v/>
      </c>
      <c r="Q119" s="18" t="str">
        <f t="shared" ca="1" si="3"/>
        <v/>
      </c>
    </row>
    <row r="120" spans="1:17" x14ac:dyDescent="0.3">
      <c r="A120" s="13"/>
      <c r="B120" s="14"/>
      <c r="C120" s="14"/>
      <c r="D120" s="14"/>
      <c r="E120" s="14"/>
      <c r="F120" s="14"/>
      <c r="G120" s="14"/>
      <c r="H120" s="14"/>
      <c r="I120" s="15"/>
      <c r="J120" s="14"/>
      <c r="K120" s="14"/>
      <c r="L120" s="13"/>
      <c r="M120" s="13"/>
      <c r="N120" s="14"/>
      <c r="O120" s="16" t="str">
        <f ca="1">IF($B120="","",IF(OR($K120="Won",$K120="Lost"),"Closed",IF($M120="","No date set",IF($M120&lt;TODAY(),"Overdue",IF($M120=TODAY(),"Today",IF($M120-TODAY()&lt;=Setup!$B$5,"Soon","Upcoming"))))))</f>
        <v/>
      </c>
      <c r="P120" s="17" t="str">
        <f t="shared" ca="1" si="2"/>
        <v/>
      </c>
      <c r="Q120" s="18" t="str">
        <f t="shared" ca="1" si="3"/>
        <v/>
      </c>
    </row>
    <row r="121" spans="1:17" x14ac:dyDescent="0.3">
      <c r="A121" s="13"/>
      <c r="B121" s="14"/>
      <c r="C121" s="14"/>
      <c r="D121" s="14"/>
      <c r="E121" s="14"/>
      <c r="F121" s="14"/>
      <c r="G121" s="14"/>
      <c r="H121" s="14"/>
      <c r="I121" s="15"/>
      <c r="J121" s="14"/>
      <c r="K121" s="14"/>
      <c r="L121" s="13"/>
      <c r="M121" s="13"/>
      <c r="N121" s="14"/>
      <c r="O121" s="16" t="str">
        <f ca="1">IF($B121="","",IF(OR($K121="Won",$K121="Lost"),"Closed",IF($M121="","No date set",IF($M121&lt;TODAY(),"Overdue",IF($M121=TODAY(),"Today",IF($M121-TODAY()&lt;=Setup!$B$5,"Soon","Upcoming"))))))</f>
        <v/>
      </c>
      <c r="P121" s="17" t="str">
        <f t="shared" ca="1" si="2"/>
        <v/>
      </c>
      <c r="Q121" s="18" t="str">
        <f t="shared" ca="1" si="3"/>
        <v/>
      </c>
    </row>
    <row r="122" spans="1:17" x14ac:dyDescent="0.3">
      <c r="A122" s="13"/>
      <c r="B122" s="14"/>
      <c r="C122" s="14"/>
      <c r="D122" s="14"/>
      <c r="E122" s="14"/>
      <c r="F122" s="14"/>
      <c r="G122" s="14"/>
      <c r="H122" s="14"/>
      <c r="I122" s="15"/>
      <c r="J122" s="14"/>
      <c r="K122" s="14"/>
      <c r="L122" s="13"/>
      <c r="M122" s="13"/>
      <c r="N122" s="14"/>
      <c r="O122" s="16" t="str">
        <f ca="1">IF($B122="","",IF(OR($K122="Won",$K122="Lost"),"Closed",IF($M122="","No date set",IF($M122&lt;TODAY(),"Overdue",IF($M122=TODAY(),"Today",IF($M122-TODAY()&lt;=Setup!$B$5,"Soon","Upcoming"))))))</f>
        <v/>
      </c>
      <c r="P122" s="17" t="str">
        <f t="shared" ca="1" si="2"/>
        <v/>
      </c>
      <c r="Q122" s="18" t="str">
        <f t="shared" ca="1" si="3"/>
        <v/>
      </c>
    </row>
    <row r="123" spans="1:17" x14ac:dyDescent="0.3">
      <c r="A123" s="13"/>
      <c r="B123" s="14"/>
      <c r="C123" s="14"/>
      <c r="D123" s="14"/>
      <c r="E123" s="14"/>
      <c r="F123" s="14"/>
      <c r="G123" s="14"/>
      <c r="H123" s="14"/>
      <c r="I123" s="15"/>
      <c r="J123" s="14"/>
      <c r="K123" s="14"/>
      <c r="L123" s="13"/>
      <c r="M123" s="13"/>
      <c r="N123" s="14"/>
      <c r="O123" s="16" t="str">
        <f ca="1">IF($B123="","",IF(OR($K123="Won",$K123="Lost"),"Closed",IF($M123="","No date set",IF($M123&lt;TODAY(),"Overdue",IF($M123=TODAY(),"Today",IF($M123-TODAY()&lt;=Setup!$B$5,"Soon","Upcoming"))))))</f>
        <v/>
      </c>
      <c r="P123" s="17" t="str">
        <f t="shared" ca="1" si="2"/>
        <v/>
      </c>
      <c r="Q123" s="18" t="str">
        <f t="shared" ca="1" si="3"/>
        <v/>
      </c>
    </row>
    <row r="124" spans="1:17" x14ac:dyDescent="0.3">
      <c r="A124" s="13"/>
      <c r="B124" s="14"/>
      <c r="C124" s="14"/>
      <c r="D124" s="14"/>
      <c r="E124" s="14"/>
      <c r="F124" s="14"/>
      <c r="G124" s="14"/>
      <c r="H124" s="14"/>
      <c r="I124" s="15"/>
      <c r="J124" s="14"/>
      <c r="K124" s="14"/>
      <c r="L124" s="13"/>
      <c r="M124" s="13"/>
      <c r="N124" s="14"/>
      <c r="O124" s="16" t="str">
        <f ca="1">IF($B124="","",IF(OR($K124="Won",$K124="Lost"),"Closed",IF($M124="","No date set",IF($M124&lt;TODAY(),"Overdue",IF($M124=TODAY(),"Today",IF($M124-TODAY()&lt;=Setup!$B$5,"Soon","Upcoming"))))))</f>
        <v/>
      </c>
      <c r="P124" s="17" t="str">
        <f t="shared" ca="1" si="2"/>
        <v/>
      </c>
      <c r="Q124" s="18" t="str">
        <f t="shared" ca="1" si="3"/>
        <v/>
      </c>
    </row>
    <row r="125" spans="1:17" x14ac:dyDescent="0.3">
      <c r="A125" s="13"/>
      <c r="B125" s="14"/>
      <c r="C125" s="14"/>
      <c r="D125" s="14"/>
      <c r="E125" s="14"/>
      <c r="F125" s="14"/>
      <c r="G125" s="14"/>
      <c r="H125" s="14"/>
      <c r="I125" s="15"/>
      <c r="J125" s="14"/>
      <c r="K125" s="14"/>
      <c r="L125" s="13"/>
      <c r="M125" s="13"/>
      <c r="N125" s="14"/>
      <c r="O125" s="16" t="str">
        <f ca="1">IF($B125="","",IF(OR($K125="Won",$K125="Lost"),"Closed",IF($M125="","No date set",IF($M125&lt;TODAY(),"Overdue",IF($M125=TODAY(),"Today",IF($M125-TODAY()&lt;=Setup!$B$5,"Soon","Upcoming"))))))</f>
        <v/>
      </c>
      <c r="P125" s="17" t="str">
        <f t="shared" ca="1" si="2"/>
        <v/>
      </c>
      <c r="Q125" s="18" t="str">
        <f t="shared" ca="1" si="3"/>
        <v/>
      </c>
    </row>
    <row r="126" spans="1:17" x14ac:dyDescent="0.3">
      <c r="A126" s="13"/>
      <c r="B126" s="14"/>
      <c r="C126" s="14"/>
      <c r="D126" s="14"/>
      <c r="E126" s="14"/>
      <c r="F126" s="14"/>
      <c r="G126" s="14"/>
      <c r="H126" s="14"/>
      <c r="I126" s="15"/>
      <c r="J126" s="14"/>
      <c r="K126" s="14"/>
      <c r="L126" s="13"/>
      <c r="M126" s="13"/>
      <c r="N126" s="14"/>
      <c r="O126" s="16" t="str">
        <f ca="1">IF($B126="","",IF(OR($K126="Won",$K126="Lost"),"Closed",IF($M126="","No date set",IF($M126&lt;TODAY(),"Overdue",IF($M126=TODAY(),"Today",IF($M126-TODAY()&lt;=Setup!$B$5,"Soon","Upcoming"))))))</f>
        <v/>
      </c>
      <c r="P126" s="17" t="str">
        <f t="shared" ca="1" si="2"/>
        <v/>
      </c>
      <c r="Q126" s="18" t="str">
        <f t="shared" ca="1" si="3"/>
        <v/>
      </c>
    </row>
    <row r="127" spans="1:17" x14ac:dyDescent="0.3">
      <c r="A127" s="13"/>
      <c r="B127" s="14"/>
      <c r="C127" s="14"/>
      <c r="D127" s="14"/>
      <c r="E127" s="14"/>
      <c r="F127" s="14"/>
      <c r="G127" s="14"/>
      <c r="H127" s="14"/>
      <c r="I127" s="15"/>
      <c r="J127" s="14"/>
      <c r="K127" s="14"/>
      <c r="L127" s="13"/>
      <c r="M127" s="13"/>
      <c r="N127" s="14"/>
      <c r="O127" s="16" t="str">
        <f ca="1">IF($B127="","",IF(OR($K127="Won",$K127="Lost"),"Closed",IF($M127="","No date set",IF($M127&lt;TODAY(),"Overdue",IF($M127=TODAY(),"Today",IF($M127-TODAY()&lt;=Setup!$B$5,"Soon","Upcoming"))))))</f>
        <v/>
      </c>
      <c r="P127" s="17" t="str">
        <f t="shared" ca="1" si="2"/>
        <v/>
      </c>
      <c r="Q127" s="18" t="str">
        <f t="shared" ca="1" si="3"/>
        <v/>
      </c>
    </row>
    <row r="128" spans="1:17" x14ac:dyDescent="0.3">
      <c r="A128" s="13"/>
      <c r="B128" s="14"/>
      <c r="C128" s="14"/>
      <c r="D128" s="14"/>
      <c r="E128" s="14"/>
      <c r="F128" s="14"/>
      <c r="G128" s="14"/>
      <c r="H128" s="14"/>
      <c r="I128" s="15"/>
      <c r="J128" s="14"/>
      <c r="K128" s="14"/>
      <c r="L128" s="13"/>
      <c r="M128" s="13"/>
      <c r="N128" s="14"/>
      <c r="O128" s="16" t="str">
        <f ca="1">IF($B128="","",IF(OR($K128="Won",$K128="Lost"),"Closed",IF($M128="","No date set",IF($M128&lt;TODAY(),"Overdue",IF($M128=TODAY(),"Today",IF($M128-TODAY()&lt;=Setup!$B$5,"Soon","Upcoming"))))))</f>
        <v/>
      </c>
      <c r="P128" s="17" t="str">
        <f t="shared" ca="1" si="2"/>
        <v/>
      </c>
      <c r="Q128" s="18" t="str">
        <f t="shared" ca="1" si="3"/>
        <v/>
      </c>
    </row>
    <row r="129" spans="1:17" x14ac:dyDescent="0.3">
      <c r="A129" s="13"/>
      <c r="B129" s="14"/>
      <c r="C129" s="14"/>
      <c r="D129" s="14"/>
      <c r="E129" s="14"/>
      <c r="F129" s="14"/>
      <c r="G129" s="14"/>
      <c r="H129" s="14"/>
      <c r="I129" s="15"/>
      <c r="J129" s="14"/>
      <c r="K129" s="14"/>
      <c r="L129" s="13"/>
      <c r="M129" s="13"/>
      <c r="N129" s="14"/>
      <c r="O129" s="16" t="str">
        <f ca="1">IF($B129="","",IF(OR($K129="Won",$K129="Lost"),"Closed",IF($M129="","No date set",IF($M129&lt;TODAY(),"Overdue",IF($M129=TODAY(),"Today",IF($M129-TODAY()&lt;=Setup!$B$5,"Soon","Upcoming"))))))</f>
        <v/>
      </c>
      <c r="P129" s="17" t="str">
        <f t="shared" ca="1" si="2"/>
        <v/>
      </c>
      <c r="Q129" s="18" t="str">
        <f t="shared" ca="1" si="3"/>
        <v/>
      </c>
    </row>
    <row r="130" spans="1:17" x14ac:dyDescent="0.3">
      <c r="A130" s="13"/>
      <c r="B130" s="14"/>
      <c r="C130" s="14"/>
      <c r="D130" s="14"/>
      <c r="E130" s="14"/>
      <c r="F130" s="14"/>
      <c r="G130" s="14"/>
      <c r="H130" s="14"/>
      <c r="I130" s="15"/>
      <c r="J130" s="14"/>
      <c r="K130" s="14"/>
      <c r="L130" s="13"/>
      <c r="M130" s="13"/>
      <c r="N130" s="14"/>
      <c r="O130" s="16" t="str">
        <f ca="1">IF($B130="","",IF(OR($K130="Won",$K130="Lost"),"Closed",IF($M130="","No date set",IF($M130&lt;TODAY(),"Overdue",IF($M130=TODAY(),"Today",IF($M130-TODAY()&lt;=Setup!$B$5,"Soon","Upcoming"))))))</f>
        <v/>
      </c>
      <c r="P130" s="17" t="str">
        <f t="shared" ca="1" si="2"/>
        <v/>
      </c>
      <c r="Q130" s="18" t="str">
        <f t="shared" ca="1" si="3"/>
        <v/>
      </c>
    </row>
    <row r="131" spans="1:17" x14ac:dyDescent="0.3">
      <c r="A131" s="13"/>
      <c r="B131" s="14"/>
      <c r="C131" s="14"/>
      <c r="D131" s="14"/>
      <c r="E131" s="14"/>
      <c r="F131" s="14"/>
      <c r="G131" s="14"/>
      <c r="H131" s="14"/>
      <c r="I131" s="15"/>
      <c r="J131" s="14"/>
      <c r="K131" s="14"/>
      <c r="L131" s="13"/>
      <c r="M131" s="13"/>
      <c r="N131" s="14"/>
      <c r="O131" s="16" t="str">
        <f ca="1">IF($B131="","",IF(OR($K131="Won",$K131="Lost"),"Closed",IF($M131="","No date set",IF($M131&lt;TODAY(),"Overdue",IF($M131=TODAY(),"Today",IF($M131-TODAY()&lt;=Setup!$B$5,"Soon","Upcoming"))))))</f>
        <v/>
      </c>
      <c r="P131" s="17" t="str">
        <f t="shared" ca="1" si="2"/>
        <v/>
      </c>
      <c r="Q131" s="18" t="str">
        <f t="shared" ca="1" si="3"/>
        <v/>
      </c>
    </row>
    <row r="132" spans="1:17" x14ac:dyDescent="0.3">
      <c r="A132" s="13"/>
      <c r="B132" s="14"/>
      <c r="C132" s="14"/>
      <c r="D132" s="14"/>
      <c r="E132" s="14"/>
      <c r="F132" s="14"/>
      <c r="G132" s="14"/>
      <c r="H132" s="14"/>
      <c r="I132" s="15"/>
      <c r="J132" s="14"/>
      <c r="K132" s="14"/>
      <c r="L132" s="13"/>
      <c r="M132" s="13"/>
      <c r="N132" s="14"/>
      <c r="O132" s="16" t="str">
        <f ca="1">IF($B132="","",IF(OR($K132="Won",$K132="Lost"),"Closed",IF($M132="","No date set",IF($M132&lt;TODAY(),"Overdue",IF($M132=TODAY(),"Today",IF($M132-TODAY()&lt;=Setup!$B$5,"Soon","Upcoming"))))))</f>
        <v/>
      </c>
      <c r="P132" s="17" t="str">
        <f t="shared" ref="P132:P195" ca="1" si="4">IF(OR($B132="",$M132="",$O132="Closed"),"",$M132-TODAY())</f>
        <v/>
      </c>
      <c r="Q132" s="18" t="str">
        <f t="shared" ref="Q132:Q195" ca="1" si="5">IF(OR($A132="",$B132=""),"",TODAY()-$A132)</f>
        <v/>
      </c>
    </row>
    <row r="133" spans="1:17" x14ac:dyDescent="0.3">
      <c r="A133" s="13"/>
      <c r="B133" s="14"/>
      <c r="C133" s="14"/>
      <c r="D133" s="14"/>
      <c r="E133" s="14"/>
      <c r="F133" s="14"/>
      <c r="G133" s="14"/>
      <c r="H133" s="14"/>
      <c r="I133" s="15"/>
      <c r="J133" s="14"/>
      <c r="K133" s="14"/>
      <c r="L133" s="13"/>
      <c r="M133" s="13"/>
      <c r="N133" s="14"/>
      <c r="O133" s="16" t="str">
        <f ca="1">IF($B133="","",IF(OR($K133="Won",$K133="Lost"),"Closed",IF($M133="","No date set",IF($M133&lt;TODAY(),"Overdue",IF($M133=TODAY(),"Today",IF($M133-TODAY()&lt;=Setup!$B$5,"Soon","Upcoming"))))))</f>
        <v/>
      </c>
      <c r="P133" s="17" t="str">
        <f t="shared" ca="1" si="4"/>
        <v/>
      </c>
      <c r="Q133" s="18" t="str">
        <f t="shared" ca="1" si="5"/>
        <v/>
      </c>
    </row>
    <row r="134" spans="1:17" x14ac:dyDescent="0.3">
      <c r="A134" s="13"/>
      <c r="B134" s="14"/>
      <c r="C134" s="14"/>
      <c r="D134" s="14"/>
      <c r="E134" s="14"/>
      <c r="F134" s="14"/>
      <c r="G134" s="14"/>
      <c r="H134" s="14"/>
      <c r="I134" s="15"/>
      <c r="J134" s="14"/>
      <c r="K134" s="14"/>
      <c r="L134" s="13"/>
      <c r="M134" s="13"/>
      <c r="N134" s="14"/>
      <c r="O134" s="16" t="str">
        <f ca="1">IF($B134="","",IF(OR($K134="Won",$K134="Lost"),"Closed",IF($M134="","No date set",IF($M134&lt;TODAY(),"Overdue",IF($M134=TODAY(),"Today",IF($M134-TODAY()&lt;=Setup!$B$5,"Soon","Upcoming"))))))</f>
        <v/>
      </c>
      <c r="P134" s="17" t="str">
        <f t="shared" ca="1" si="4"/>
        <v/>
      </c>
      <c r="Q134" s="18" t="str">
        <f t="shared" ca="1" si="5"/>
        <v/>
      </c>
    </row>
    <row r="135" spans="1:17" x14ac:dyDescent="0.3">
      <c r="A135" s="13"/>
      <c r="B135" s="14"/>
      <c r="C135" s="14"/>
      <c r="D135" s="14"/>
      <c r="E135" s="14"/>
      <c r="F135" s="14"/>
      <c r="G135" s="14"/>
      <c r="H135" s="14"/>
      <c r="I135" s="15"/>
      <c r="J135" s="14"/>
      <c r="K135" s="14"/>
      <c r="L135" s="13"/>
      <c r="M135" s="13"/>
      <c r="N135" s="14"/>
      <c r="O135" s="16" t="str">
        <f ca="1">IF($B135="","",IF(OR($K135="Won",$K135="Lost"),"Closed",IF($M135="","No date set",IF($M135&lt;TODAY(),"Overdue",IF($M135=TODAY(),"Today",IF($M135-TODAY()&lt;=Setup!$B$5,"Soon","Upcoming"))))))</f>
        <v/>
      </c>
      <c r="P135" s="17" t="str">
        <f t="shared" ca="1" si="4"/>
        <v/>
      </c>
      <c r="Q135" s="18" t="str">
        <f t="shared" ca="1" si="5"/>
        <v/>
      </c>
    </row>
    <row r="136" spans="1:17" x14ac:dyDescent="0.3">
      <c r="A136" s="13"/>
      <c r="B136" s="14"/>
      <c r="C136" s="14"/>
      <c r="D136" s="14"/>
      <c r="E136" s="14"/>
      <c r="F136" s="14"/>
      <c r="G136" s="14"/>
      <c r="H136" s="14"/>
      <c r="I136" s="15"/>
      <c r="J136" s="14"/>
      <c r="K136" s="14"/>
      <c r="L136" s="13"/>
      <c r="M136" s="13"/>
      <c r="N136" s="14"/>
      <c r="O136" s="16" t="str">
        <f ca="1">IF($B136="","",IF(OR($K136="Won",$K136="Lost"),"Closed",IF($M136="","No date set",IF($M136&lt;TODAY(),"Overdue",IF($M136=TODAY(),"Today",IF($M136-TODAY()&lt;=Setup!$B$5,"Soon","Upcoming"))))))</f>
        <v/>
      </c>
      <c r="P136" s="17" t="str">
        <f t="shared" ca="1" si="4"/>
        <v/>
      </c>
      <c r="Q136" s="18" t="str">
        <f t="shared" ca="1" si="5"/>
        <v/>
      </c>
    </row>
    <row r="137" spans="1:17" x14ac:dyDescent="0.3">
      <c r="A137" s="13"/>
      <c r="B137" s="14"/>
      <c r="C137" s="14"/>
      <c r="D137" s="14"/>
      <c r="E137" s="14"/>
      <c r="F137" s="14"/>
      <c r="G137" s="14"/>
      <c r="H137" s="14"/>
      <c r="I137" s="15"/>
      <c r="J137" s="14"/>
      <c r="K137" s="14"/>
      <c r="L137" s="13"/>
      <c r="M137" s="13"/>
      <c r="N137" s="14"/>
      <c r="O137" s="16" t="str">
        <f ca="1">IF($B137="","",IF(OR($K137="Won",$K137="Lost"),"Closed",IF($M137="","No date set",IF($M137&lt;TODAY(),"Overdue",IF($M137=TODAY(),"Today",IF($M137-TODAY()&lt;=Setup!$B$5,"Soon","Upcoming"))))))</f>
        <v/>
      </c>
      <c r="P137" s="17" t="str">
        <f t="shared" ca="1" si="4"/>
        <v/>
      </c>
      <c r="Q137" s="18" t="str">
        <f t="shared" ca="1" si="5"/>
        <v/>
      </c>
    </row>
    <row r="138" spans="1:17" x14ac:dyDescent="0.3">
      <c r="A138" s="13"/>
      <c r="B138" s="14"/>
      <c r="C138" s="14"/>
      <c r="D138" s="14"/>
      <c r="E138" s="14"/>
      <c r="F138" s="14"/>
      <c r="G138" s="14"/>
      <c r="H138" s="14"/>
      <c r="I138" s="15"/>
      <c r="J138" s="14"/>
      <c r="K138" s="14"/>
      <c r="L138" s="13"/>
      <c r="M138" s="13"/>
      <c r="N138" s="14"/>
      <c r="O138" s="16" t="str">
        <f ca="1">IF($B138="","",IF(OR($K138="Won",$K138="Lost"),"Closed",IF($M138="","No date set",IF($M138&lt;TODAY(),"Overdue",IF($M138=TODAY(),"Today",IF($M138-TODAY()&lt;=Setup!$B$5,"Soon","Upcoming"))))))</f>
        <v/>
      </c>
      <c r="P138" s="17" t="str">
        <f t="shared" ca="1" si="4"/>
        <v/>
      </c>
      <c r="Q138" s="18" t="str">
        <f t="shared" ca="1" si="5"/>
        <v/>
      </c>
    </row>
    <row r="139" spans="1:17" x14ac:dyDescent="0.3">
      <c r="A139" s="13"/>
      <c r="B139" s="14"/>
      <c r="C139" s="14"/>
      <c r="D139" s="14"/>
      <c r="E139" s="14"/>
      <c r="F139" s="14"/>
      <c r="G139" s="14"/>
      <c r="H139" s="14"/>
      <c r="I139" s="15"/>
      <c r="J139" s="14"/>
      <c r="K139" s="14"/>
      <c r="L139" s="13"/>
      <c r="M139" s="13"/>
      <c r="N139" s="14"/>
      <c r="O139" s="16" t="str">
        <f ca="1">IF($B139="","",IF(OR($K139="Won",$K139="Lost"),"Closed",IF($M139="","No date set",IF($M139&lt;TODAY(),"Overdue",IF($M139=TODAY(),"Today",IF($M139-TODAY()&lt;=Setup!$B$5,"Soon","Upcoming"))))))</f>
        <v/>
      </c>
      <c r="P139" s="17" t="str">
        <f t="shared" ca="1" si="4"/>
        <v/>
      </c>
      <c r="Q139" s="18" t="str">
        <f t="shared" ca="1" si="5"/>
        <v/>
      </c>
    </row>
    <row r="140" spans="1:17" x14ac:dyDescent="0.3">
      <c r="A140" s="13"/>
      <c r="B140" s="14"/>
      <c r="C140" s="14"/>
      <c r="D140" s="14"/>
      <c r="E140" s="14"/>
      <c r="F140" s="14"/>
      <c r="G140" s="14"/>
      <c r="H140" s="14"/>
      <c r="I140" s="15"/>
      <c r="J140" s="14"/>
      <c r="K140" s="14"/>
      <c r="L140" s="13"/>
      <c r="M140" s="13"/>
      <c r="N140" s="14"/>
      <c r="O140" s="16" t="str">
        <f ca="1">IF($B140="","",IF(OR($K140="Won",$K140="Lost"),"Closed",IF($M140="","No date set",IF($M140&lt;TODAY(),"Overdue",IF($M140=TODAY(),"Today",IF($M140-TODAY()&lt;=Setup!$B$5,"Soon","Upcoming"))))))</f>
        <v/>
      </c>
      <c r="P140" s="17" t="str">
        <f t="shared" ca="1" si="4"/>
        <v/>
      </c>
      <c r="Q140" s="18" t="str">
        <f t="shared" ca="1" si="5"/>
        <v/>
      </c>
    </row>
    <row r="141" spans="1:17" x14ac:dyDescent="0.3">
      <c r="A141" s="13"/>
      <c r="B141" s="14"/>
      <c r="C141" s="14"/>
      <c r="D141" s="14"/>
      <c r="E141" s="14"/>
      <c r="F141" s="14"/>
      <c r="G141" s="14"/>
      <c r="H141" s="14"/>
      <c r="I141" s="15"/>
      <c r="J141" s="14"/>
      <c r="K141" s="14"/>
      <c r="L141" s="13"/>
      <c r="M141" s="13"/>
      <c r="N141" s="14"/>
      <c r="O141" s="16" t="str">
        <f ca="1">IF($B141="","",IF(OR($K141="Won",$K141="Lost"),"Closed",IF($M141="","No date set",IF($M141&lt;TODAY(),"Overdue",IF($M141=TODAY(),"Today",IF($M141-TODAY()&lt;=Setup!$B$5,"Soon","Upcoming"))))))</f>
        <v/>
      </c>
      <c r="P141" s="17" t="str">
        <f t="shared" ca="1" si="4"/>
        <v/>
      </c>
      <c r="Q141" s="18" t="str">
        <f t="shared" ca="1" si="5"/>
        <v/>
      </c>
    </row>
    <row r="142" spans="1:17" x14ac:dyDescent="0.3">
      <c r="A142" s="13"/>
      <c r="B142" s="14"/>
      <c r="C142" s="14"/>
      <c r="D142" s="14"/>
      <c r="E142" s="14"/>
      <c r="F142" s="14"/>
      <c r="G142" s="14"/>
      <c r="H142" s="14"/>
      <c r="I142" s="15"/>
      <c r="J142" s="14"/>
      <c r="K142" s="14"/>
      <c r="L142" s="13"/>
      <c r="M142" s="13"/>
      <c r="N142" s="14"/>
      <c r="O142" s="16" t="str">
        <f ca="1">IF($B142="","",IF(OR($K142="Won",$K142="Lost"),"Closed",IF($M142="","No date set",IF($M142&lt;TODAY(),"Overdue",IF($M142=TODAY(),"Today",IF($M142-TODAY()&lt;=Setup!$B$5,"Soon","Upcoming"))))))</f>
        <v/>
      </c>
      <c r="P142" s="17" t="str">
        <f t="shared" ca="1" si="4"/>
        <v/>
      </c>
      <c r="Q142" s="18" t="str">
        <f t="shared" ca="1" si="5"/>
        <v/>
      </c>
    </row>
    <row r="143" spans="1:17" x14ac:dyDescent="0.3">
      <c r="A143" s="13"/>
      <c r="B143" s="14"/>
      <c r="C143" s="14"/>
      <c r="D143" s="14"/>
      <c r="E143" s="14"/>
      <c r="F143" s="14"/>
      <c r="G143" s="14"/>
      <c r="H143" s="14"/>
      <c r="I143" s="15"/>
      <c r="J143" s="14"/>
      <c r="K143" s="14"/>
      <c r="L143" s="13"/>
      <c r="M143" s="13"/>
      <c r="N143" s="14"/>
      <c r="O143" s="16" t="str">
        <f ca="1">IF($B143="","",IF(OR($K143="Won",$K143="Lost"),"Closed",IF($M143="","No date set",IF($M143&lt;TODAY(),"Overdue",IF($M143=TODAY(),"Today",IF($M143-TODAY()&lt;=Setup!$B$5,"Soon","Upcoming"))))))</f>
        <v/>
      </c>
      <c r="P143" s="17" t="str">
        <f t="shared" ca="1" si="4"/>
        <v/>
      </c>
      <c r="Q143" s="18" t="str">
        <f t="shared" ca="1" si="5"/>
        <v/>
      </c>
    </row>
    <row r="144" spans="1:17" x14ac:dyDescent="0.3">
      <c r="A144" s="13"/>
      <c r="B144" s="14"/>
      <c r="C144" s="14"/>
      <c r="D144" s="14"/>
      <c r="E144" s="14"/>
      <c r="F144" s="14"/>
      <c r="G144" s="14"/>
      <c r="H144" s="14"/>
      <c r="I144" s="15"/>
      <c r="J144" s="14"/>
      <c r="K144" s="14"/>
      <c r="L144" s="13"/>
      <c r="M144" s="13"/>
      <c r="N144" s="14"/>
      <c r="O144" s="16" t="str">
        <f ca="1">IF($B144="","",IF(OR($K144="Won",$K144="Lost"),"Closed",IF($M144="","No date set",IF($M144&lt;TODAY(),"Overdue",IF($M144=TODAY(),"Today",IF($M144-TODAY()&lt;=Setup!$B$5,"Soon","Upcoming"))))))</f>
        <v/>
      </c>
      <c r="P144" s="17" t="str">
        <f t="shared" ca="1" si="4"/>
        <v/>
      </c>
      <c r="Q144" s="18" t="str">
        <f t="shared" ca="1" si="5"/>
        <v/>
      </c>
    </row>
    <row r="145" spans="1:17" x14ac:dyDescent="0.3">
      <c r="A145" s="13"/>
      <c r="B145" s="14"/>
      <c r="C145" s="14"/>
      <c r="D145" s="14"/>
      <c r="E145" s="14"/>
      <c r="F145" s="14"/>
      <c r="G145" s="14"/>
      <c r="H145" s="14"/>
      <c r="I145" s="15"/>
      <c r="J145" s="14"/>
      <c r="K145" s="14"/>
      <c r="L145" s="13"/>
      <c r="M145" s="13"/>
      <c r="N145" s="14"/>
      <c r="O145" s="16" t="str">
        <f ca="1">IF($B145="","",IF(OR($K145="Won",$K145="Lost"),"Closed",IF($M145="","No date set",IF($M145&lt;TODAY(),"Overdue",IF($M145=TODAY(),"Today",IF($M145-TODAY()&lt;=Setup!$B$5,"Soon","Upcoming"))))))</f>
        <v/>
      </c>
      <c r="P145" s="17" t="str">
        <f t="shared" ca="1" si="4"/>
        <v/>
      </c>
      <c r="Q145" s="18" t="str">
        <f t="shared" ca="1" si="5"/>
        <v/>
      </c>
    </row>
    <row r="146" spans="1:17" x14ac:dyDescent="0.3">
      <c r="A146" s="13"/>
      <c r="B146" s="14"/>
      <c r="C146" s="14"/>
      <c r="D146" s="14"/>
      <c r="E146" s="14"/>
      <c r="F146" s="14"/>
      <c r="G146" s="14"/>
      <c r="H146" s="14"/>
      <c r="I146" s="15"/>
      <c r="J146" s="14"/>
      <c r="K146" s="14"/>
      <c r="L146" s="13"/>
      <c r="M146" s="13"/>
      <c r="N146" s="14"/>
      <c r="O146" s="16" t="str">
        <f ca="1">IF($B146="","",IF(OR($K146="Won",$K146="Lost"),"Closed",IF($M146="","No date set",IF($M146&lt;TODAY(),"Overdue",IF($M146=TODAY(),"Today",IF($M146-TODAY()&lt;=Setup!$B$5,"Soon","Upcoming"))))))</f>
        <v/>
      </c>
      <c r="P146" s="17" t="str">
        <f t="shared" ca="1" si="4"/>
        <v/>
      </c>
      <c r="Q146" s="18" t="str">
        <f t="shared" ca="1" si="5"/>
        <v/>
      </c>
    </row>
    <row r="147" spans="1:17" x14ac:dyDescent="0.3">
      <c r="A147" s="13"/>
      <c r="B147" s="14"/>
      <c r="C147" s="14"/>
      <c r="D147" s="14"/>
      <c r="E147" s="14"/>
      <c r="F147" s="14"/>
      <c r="G147" s="14"/>
      <c r="H147" s="14"/>
      <c r="I147" s="15"/>
      <c r="J147" s="14"/>
      <c r="K147" s="14"/>
      <c r="L147" s="13"/>
      <c r="M147" s="13"/>
      <c r="N147" s="14"/>
      <c r="O147" s="16" t="str">
        <f ca="1">IF($B147="","",IF(OR($K147="Won",$K147="Lost"),"Closed",IF($M147="","No date set",IF($M147&lt;TODAY(),"Overdue",IF($M147=TODAY(),"Today",IF($M147-TODAY()&lt;=Setup!$B$5,"Soon","Upcoming"))))))</f>
        <v/>
      </c>
      <c r="P147" s="17" t="str">
        <f t="shared" ca="1" si="4"/>
        <v/>
      </c>
      <c r="Q147" s="18" t="str">
        <f t="shared" ca="1" si="5"/>
        <v/>
      </c>
    </row>
    <row r="148" spans="1:17" x14ac:dyDescent="0.3">
      <c r="A148" s="13"/>
      <c r="B148" s="14"/>
      <c r="C148" s="14"/>
      <c r="D148" s="14"/>
      <c r="E148" s="14"/>
      <c r="F148" s="14"/>
      <c r="G148" s="14"/>
      <c r="H148" s="14"/>
      <c r="I148" s="15"/>
      <c r="J148" s="14"/>
      <c r="K148" s="14"/>
      <c r="L148" s="13"/>
      <c r="M148" s="13"/>
      <c r="N148" s="14"/>
      <c r="O148" s="16" t="str">
        <f ca="1">IF($B148="","",IF(OR($K148="Won",$K148="Lost"),"Closed",IF($M148="","No date set",IF($M148&lt;TODAY(),"Overdue",IF($M148=TODAY(),"Today",IF($M148-TODAY()&lt;=Setup!$B$5,"Soon","Upcoming"))))))</f>
        <v/>
      </c>
      <c r="P148" s="17" t="str">
        <f t="shared" ca="1" si="4"/>
        <v/>
      </c>
      <c r="Q148" s="18" t="str">
        <f t="shared" ca="1" si="5"/>
        <v/>
      </c>
    </row>
    <row r="149" spans="1:17" x14ac:dyDescent="0.3">
      <c r="A149" s="13"/>
      <c r="B149" s="14"/>
      <c r="C149" s="14"/>
      <c r="D149" s="14"/>
      <c r="E149" s="14"/>
      <c r="F149" s="14"/>
      <c r="G149" s="14"/>
      <c r="H149" s="14"/>
      <c r="I149" s="15"/>
      <c r="J149" s="14"/>
      <c r="K149" s="14"/>
      <c r="L149" s="13"/>
      <c r="M149" s="13"/>
      <c r="N149" s="14"/>
      <c r="O149" s="16" t="str">
        <f ca="1">IF($B149="","",IF(OR($K149="Won",$K149="Lost"),"Closed",IF($M149="","No date set",IF($M149&lt;TODAY(),"Overdue",IF($M149=TODAY(),"Today",IF($M149-TODAY()&lt;=Setup!$B$5,"Soon","Upcoming"))))))</f>
        <v/>
      </c>
      <c r="P149" s="17" t="str">
        <f t="shared" ca="1" si="4"/>
        <v/>
      </c>
      <c r="Q149" s="18" t="str">
        <f t="shared" ca="1" si="5"/>
        <v/>
      </c>
    </row>
    <row r="150" spans="1:17" x14ac:dyDescent="0.3">
      <c r="A150" s="13"/>
      <c r="B150" s="14"/>
      <c r="C150" s="14"/>
      <c r="D150" s="14"/>
      <c r="E150" s="14"/>
      <c r="F150" s="14"/>
      <c r="G150" s="14"/>
      <c r="H150" s="14"/>
      <c r="I150" s="15"/>
      <c r="J150" s="14"/>
      <c r="K150" s="14"/>
      <c r="L150" s="13"/>
      <c r="M150" s="13"/>
      <c r="N150" s="14"/>
      <c r="O150" s="16" t="str">
        <f ca="1">IF($B150="","",IF(OR($K150="Won",$K150="Lost"),"Closed",IF($M150="","No date set",IF($M150&lt;TODAY(),"Overdue",IF($M150=TODAY(),"Today",IF($M150-TODAY()&lt;=Setup!$B$5,"Soon","Upcoming"))))))</f>
        <v/>
      </c>
      <c r="P150" s="17" t="str">
        <f t="shared" ca="1" si="4"/>
        <v/>
      </c>
      <c r="Q150" s="18" t="str">
        <f t="shared" ca="1" si="5"/>
        <v/>
      </c>
    </row>
    <row r="151" spans="1:17" x14ac:dyDescent="0.3">
      <c r="A151" s="13"/>
      <c r="B151" s="14"/>
      <c r="C151" s="14"/>
      <c r="D151" s="14"/>
      <c r="E151" s="14"/>
      <c r="F151" s="14"/>
      <c r="G151" s="14"/>
      <c r="H151" s="14"/>
      <c r="I151" s="15"/>
      <c r="J151" s="14"/>
      <c r="K151" s="14"/>
      <c r="L151" s="13"/>
      <c r="M151" s="13"/>
      <c r="N151" s="14"/>
      <c r="O151" s="16" t="str">
        <f ca="1">IF($B151="","",IF(OR($K151="Won",$K151="Lost"),"Closed",IF($M151="","No date set",IF($M151&lt;TODAY(),"Overdue",IF($M151=TODAY(),"Today",IF($M151-TODAY()&lt;=Setup!$B$5,"Soon","Upcoming"))))))</f>
        <v/>
      </c>
      <c r="P151" s="17" t="str">
        <f t="shared" ca="1" si="4"/>
        <v/>
      </c>
      <c r="Q151" s="18" t="str">
        <f t="shared" ca="1" si="5"/>
        <v/>
      </c>
    </row>
    <row r="152" spans="1:17" x14ac:dyDescent="0.3">
      <c r="A152" s="13"/>
      <c r="B152" s="14"/>
      <c r="C152" s="14"/>
      <c r="D152" s="14"/>
      <c r="E152" s="14"/>
      <c r="F152" s="14"/>
      <c r="G152" s="14"/>
      <c r="H152" s="14"/>
      <c r="I152" s="15"/>
      <c r="J152" s="14"/>
      <c r="K152" s="14"/>
      <c r="L152" s="13"/>
      <c r="M152" s="13"/>
      <c r="N152" s="14"/>
      <c r="O152" s="16" t="str">
        <f ca="1">IF($B152="","",IF(OR($K152="Won",$K152="Lost"),"Closed",IF($M152="","No date set",IF($M152&lt;TODAY(),"Overdue",IF($M152=TODAY(),"Today",IF($M152-TODAY()&lt;=Setup!$B$5,"Soon","Upcoming"))))))</f>
        <v/>
      </c>
      <c r="P152" s="17" t="str">
        <f t="shared" ca="1" si="4"/>
        <v/>
      </c>
      <c r="Q152" s="18" t="str">
        <f t="shared" ca="1" si="5"/>
        <v/>
      </c>
    </row>
    <row r="153" spans="1:17" x14ac:dyDescent="0.3">
      <c r="A153" s="13"/>
      <c r="B153" s="14"/>
      <c r="C153" s="14"/>
      <c r="D153" s="14"/>
      <c r="E153" s="14"/>
      <c r="F153" s="14"/>
      <c r="G153" s="14"/>
      <c r="H153" s="14"/>
      <c r="I153" s="15"/>
      <c r="J153" s="14"/>
      <c r="K153" s="14"/>
      <c r="L153" s="13"/>
      <c r="M153" s="13"/>
      <c r="N153" s="14"/>
      <c r="O153" s="16" t="str">
        <f ca="1">IF($B153="","",IF(OR($K153="Won",$K153="Lost"),"Closed",IF($M153="","No date set",IF($M153&lt;TODAY(),"Overdue",IF($M153=TODAY(),"Today",IF($M153-TODAY()&lt;=Setup!$B$5,"Soon","Upcoming"))))))</f>
        <v/>
      </c>
      <c r="P153" s="17" t="str">
        <f t="shared" ca="1" si="4"/>
        <v/>
      </c>
      <c r="Q153" s="18" t="str">
        <f t="shared" ca="1" si="5"/>
        <v/>
      </c>
    </row>
    <row r="154" spans="1:17" x14ac:dyDescent="0.3">
      <c r="A154" s="13"/>
      <c r="B154" s="14"/>
      <c r="C154" s="14"/>
      <c r="D154" s="14"/>
      <c r="E154" s="14"/>
      <c r="F154" s="14"/>
      <c r="G154" s="14"/>
      <c r="H154" s="14"/>
      <c r="I154" s="15"/>
      <c r="J154" s="14"/>
      <c r="K154" s="14"/>
      <c r="L154" s="13"/>
      <c r="M154" s="13"/>
      <c r="N154" s="14"/>
      <c r="O154" s="16" t="str">
        <f ca="1">IF($B154="","",IF(OR($K154="Won",$K154="Lost"),"Closed",IF($M154="","No date set",IF($M154&lt;TODAY(),"Overdue",IF($M154=TODAY(),"Today",IF($M154-TODAY()&lt;=Setup!$B$5,"Soon","Upcoming"))))))</f>
        <v/>
      </c>
      <c r="P154" s="17" t="str">
        <f t="shared" ca="1" si="4"/>
        <v/>
      </c>
      <c r="Q154" s="18" t="str">
        <f t="shared" ca="1" si="5"/>
        <v/>
      </c>
    </row>
    <row r="155" spans="1:17" x14ac:dyDescent="0.3">
      <c r="A155" s="13"/>
      <c r="B155" s="14"/>
      <c r="C155" s="14"/>
      <c r="D155" s="14"/>
      <c r="E155" s="14"/>
      <c r="F155" s="14"/>
      <c r="G155" s="14"/>
      <c r="H155" s="14"/>
      <c r="I155" s="15"/>
      <c r="J155" s="14"/>
      <c r="K155" s="14"/>
      <c r="L155" s="13"/>
      <c r="M155" s="13"/>
      <c r="N155" s="14"/>
      <c r="O155" s="16" t="str">
        <f ca="1">IF($B155="","",IF(OR($K155="Won",$K155="Lost"),"Closed",IF($M155="","No date set",IF($M155&lt;TODAY(),"Overdue",IF($M155=TODAY(),"Today",IF($M155-TODAY()&lt;=Setup!$B$5,"Soon","Upcoming"))))))</f>
        <v/>
      </c>
      <c r="P155" s="17" t="str">
        <f t="shared" ca="1" si="4"/>
        <v/>
      </c>
      <c r="Q155" s="18" t="str">
        <f t="shared" ca="1" si="5"/>
        <v/>
      </c>
    </row>
    <row r="156" spans="1:17" x14ac:dyDescent="0.3">
      <c r="A156" s="13"/>
      <c r="B156" s="14"/>
      <c r="C156" s="14"/>
      <c r="D156" s="14"/>
      <c r="E156" s="14"/>
      <c r="F156" s="14"/>
      <c r="G156" s="14"/>
      <c r="H156" s="14"/>
      <c r="I156" s="15"/>
      <c r="J156" s="14"/>
      <c r="K156" s="14"/>
      <c r="L156" s="13"/>
      <c r="M156" s="13"/>
      <c r="N156" s="14"/>
      <c r="O156" s="16" t="str">
        <f ca="1">IF($B156="","",IF(OR($K156="Won",$K156="Lost"),"Closed",IF($M156="","No date set",IF($M156&lt;TODAY(),"Overdue",IF($M156=TODAY(),"Today",IF($M156-TODAY()&lt;=Setup!$B$5,"Soon","Upcoming"))))))</f>
        <v/>
      </c>
      <c r="P156" s="17" t="str">
        <f t="shared" ca="1" si="4"/>
        <v/>
      </c>
      <c r="Q156" s="18" t="str">
        <f t="shared" ca="1" si="5"/>
        <v/>
      </c>
    </row>
    <row r="157" spans="1:17" x14ac:dyDescent="0.3">
      <c r="A157" s="13"/>
      <c r="B157" s="14"/>
      <c r="C157" s="14"/>
      <c r="D157" s="14"/>
      <c r="E157" s="14"/>
      <c r="F157" s="14"/>
      <c r="G157" s="14"/>
      <c r="H157" s="14"/>
      <c r="I157" s="15"/>
      <c r="J157" s="14"/>
      <c r="K157" s="14"/>
      <c r="L157" s="13"/>
      <c r="M157" s="13"/>
      <c r="N157" s="14"/>
      <c r="O157" s="16" t="str">
        <f ca="1">IF($B157="","",IF(OR($K157="Won",$K157="Lost"),"Closed",IF($M157="","No date set",IF($M157&lt;TODAY(),"Overdue",IF($M157=TODAY(),"Today",IF($M157-TODAY()&lt;=Setup!$B$5,"Soon","Upcoming"))))))</f>
        <v/>
      </c>
      <c r="P157" s="17" t="str">
        <f t="shared" ca="1" si="4"/>
        <v/>
      </c>
      <c r="Q157" s="18" t="str">
        <f t="shared" ca="1" si="5"/>
        <v/>
      </c>
    </row>
    <row r="158" spans="1:17" x14ac:dyDescent="0.3">
      <c r="A158" s="13"/>
      <c r="B158" s="14"/>
      <c r="C158" s="14"/>
      <c r="D158" s="14"/>
      <c r="E158" s="14"/>
      <c r="F158" s="14"/>
      <c r="G158" s="14"/>
      <c r="H158" s="14"/>
      <c r="I158" s="15"/>
      <c r="J158" s="14"/>
      <c r="K158" s="14"/>
      <c r="L158" s="13"/>
      <c r="M158" s="13"/>
      <c r="N158" s="14"/>
      <c r="O158" s="16" t="str">
        <f ca="1">IF($B158="","",IF(OR($K158="Won",$K158="Lost"),"Closed",IF($M158="","No date set",IF($M158&lt;TODAY(),"Overdue",IF($M158=TODAY(),"Today",IF($M158-TODAY()&lt;=Setup!$B$5,"Soon","Upcoming"))))))</f>
        <v/>
      </c>
      <c r="P158" s="17" t="str">
        <f t="shared" ca="1" si="4"/>
        <v/>
      </c>
      <c r="Q158" s="18" t="str">
        <f t="shared" ca="1" si="5"/>
        <v/>
      </c>
    </row>
    <row r="159" spans="1:17" x14ac:dyDescent="0.3">
      <c r="A159" s="13"/>
      <c r="B159" s="14"/>
      <c r="C159" s="14"/>
      <c r="D159" s="14"/>
      <c r="E159" s="14"/>
      <c r="F159" s="14"/>
      <c r="G159" s="14"/>
      <c r="H159" s="14"/>
      <c r="I159" s="15"/>
      <c r="J159" s="14"/>
      <c r="K159" s="14"/>
      <c r="L159" s="13"/>
      <c r="M159" s="13"/>
      <c r="N159" s="14"/>
      <c r="O159" s="16" t="str">
        <f ca="1">IF($B159="","",IF(OR($K159="Won",$K159="Lost"),"Closed",IF($M159="","No date set",IF($M159&lt;TODAY(),"Overdue",IF($M159=TODAY(),"Today",IF($M159-TODAY()&lt;=Setup!$B$5,"Soon","Upcoming"))))))</f>
        <v/>
      </c>
      <c r="P159" s="17" t="str">
        <f t="shared" ca="1" si="4"/>
        <v/>
      </c>
      <c r="Q159" s="18" t="str">
        <f t="shared" ca="1" si="5"/>
        <v/>
      </c>
    </row>
    <row r="160" spans="1:17" x14ac:dyDescent="0.3">
      <c r="A160" s="13"/>
      <c r="B160" s="14"/>
      <c r="C160" s="14"/>
      <c r="D160" s="14"/>
      <c r="E160" s="14"/>
      <c r="F160" s="14"/>
      <c r="G160" s="14"/>
      <c r="H160" s="14"/>
      <c r="I160" s="15"/>
      <c r="J160" s="14"/>
      <c r="K160" s="14"/>
      <c r="L160" s="13"/>
      <c r="M160" s="13"/>
      <c r="N160" s="14"/>
      <c r="O160" s="16" t="str">
        <f ca="1">IF($B160="","",IF(OR($K160="Won",$K160="Lost"),"Closed",IF($M160="","No date set",IF($M160&lt;TODAY(),"Overdue",IF($M160=TODAY(),"Today",IF($M160-TODAY()&lt;=Setup!$B$5,"Soon","Upcoming"))))))</f>
        <v/>
      </c>
      <c r="P160" s="17" t="str">
        <f t="shared" ca="1" si="4"/>
        <v/>
      </c>
      <c r="Q160" s="18" t="str">
        <f t="shared" ca="1" si="5"/>
        <v/>
      </c>
    </row>
    <row r="161" spans="1:17" x14ac:dyDescent="0.3">
      <c r="A161" s="13"/>
      <c r="B161" s="14"/>
      <c r="C161" s="14"/>
      <c r="D161" s="14"/>
      <c r="E161" s="14"/>
      <c r="F161" s="14"/>
      <c r="G161" s="14"/>
      <c r="H161" s="14"/>
      <c r="I161" s="15"/>
      <c r="J161" s="14"/>
      <c r="K161" s="14"/>
      <c r="L161" s="13"/>
      <c r="M161" s="13"/>
      <c r="N161" s="14"/>
      <c r="O161" s="16" t="str">
        <f ca="1">IF($B161="","",IF(OR($K161="Won",$K161="Lost"),"Closed",IF($M161="","No date set",IF($M161&lt;TODAY(),"Overdue",IF($M161=TODAY(),"Today",IF($M161-TODAY()&lt;=Setup!$B$5,"Soon","Upcoming"))))))</f>
        <v/>
      </c>
      <c r="P161" s="17" t="str">
        <f t="shared" ca="1" si="4"/>
        <v/>
      </c>
      <c r="Q161" s="18" t="str">
        <f t="shared" ca="1" si="5"/>
        <v/>
      </c>
    </row>
    <row r="162" spans="1:17" x14ac:dyDescent="0.3">
      <c r="A162" s="13"/>
      <c r="B162" s="14"/>
      <c r="C162" s="14"/>
      <c r="D162" s="14"/>
      <c r="E162" s="14"/>
      <c r="F162" s="14"/>
      <c r="G162" s="14"/>
      <c r="H162" s="14"/>
      <c r="I162" s="15"/>
      <c r="J162" s="14"/>
      <c r="K162" s="14"/>
      <c r="L162" s="13"/>
      <c r="M162" s="13"/>
      <c r="N162" s="14"/>
      <c r="O162" s="16" t="str">
        <f ca="1">IF($B162="","",IF(OR($K162="Won",$K162="Lost"),"Closed",IF($M162="","No date set",IF($M162&lt;TODAY(),"Overdue",IF($M162=TODAY(),"Today",IF($M162-TODAY()&lt;=Setup!$B$5,"Soon","Upcoming"))))))</f>
        <v/>
      </c>
      <c r="P162" s="17" t="str">
        <f t="shared" ca="1" si="4"/>
        <v/>
      </c>
      <c r="Q162" s="18" t="str">
        <f t="shared" ca="1" si="5"/>
        <v/>
      </c>
    </row>
    <row r="163" spans="1:17" x14ac:dyDescent="0.3">
      <c r="A163" s="13"/>
      <c r="B163" s="14"/>
      <c r="C163" s="14"/>
      <c r="D163" s="14"/>
      <c r="E163" s="14"/>
      <c r="F163" s="14"/>
      <c r="G163" s="14"/>
      <c r="H163" s="14"/>
      <c r="I163" s="15"/>
      <c r="J163" s="14"/>
      <c r="K163" s="14"/>
      <c r="L163" s="13"/>
      <c r="M163" s="13"/>
      <c r="N163" s="14"/>
      <c r="O163" s="16" t="str">
        <f ca="1">IF($B163="","",IF(OR($K163="Won",$K163="Lost"),"Closed",IF($M163="","No date set",IF($M163&lt;TODAY(),"Overdue",IF($M163=TODAY(),"Today",IF($M163-TODAY()&lt;=Setup!$B$5,"Soon","Upcoming"))))))</f>
        <v/>
      </c>
      <c r="P163" s="17" t="str">
        <f t="shared" ca="1" si="4"/>
        <v/>
      </c>
      <c r="Q163" s="18" t="str">
        <f t="shared" ca="1" si="5"/>
        <v/>
      </c>
    </row>
    <row r="164" spans="1:17" x14ac:dyDescent="0.3">
      <c r="A164" s="13"/>
      <c r="B164" s="14"/>
      <c r="C164" s="14"/>
      <c r="D164" s="14"/>
      <c r="E164" s="14"/>
      <c r="F164" s="14"/>
      <c r="G164" s="14"/>
      <c r="H164" s="14"/>
      <c r="I164" s="15"/>
      <c r="J164" s="14"/>
      <c r="K164" s="14"/>
      <c r="L164" s="13"/>
      <c r="M164" s="13"/>
      <c r="N164" s="14"/>
      <c r="O164" s="16" t="str">
        <f ca="1">IF($B164="","",IF(OR($K164="Won",$K164="Lost"),"Closed",IF($M164="","No date set",IF($M164&lt;TODAY(),"Overdue",IF($M164=TODAY(),"Today",IF($M164-TODAY()&lt;=Setup!$B$5,"Soon","Upcoming"))))))</f>
        <v/>
      </c>
      <c r="P164" s="17" t="str">
        <f t="shared" ca="1" si="4"/>
        <v/>
      </c>
      <c r="Q164" s="18" t="str">
        <f t="shared" ca="1" si="5"/>
        <v/>
      </c>
    </row>
    <row r="165" spans="1:17" x14ac:dyDescent="0.3">
      <c r="A165" s="13"/>
      <c r="B165" s="14"/>
      <c r="C165" s="14"/>
      <c r="D165" s="14"/>
      <c r="E165" s="14"/>
      <c r="F165" s="14"/>
      <c r="G165" s="14"/>
      <c r="H165" s="14"/>
      <c r="I165" s="15"/>
      <c r="J165" s="14"/>
      <c r="K165" s="14"/>
      <c r="L165" s="13"/>
      <c r="M165" s="13"/>
      <c r="N165" s="14"/>
      <c r="O165" s="16" t="str">
        <f ca="1">IF($B165="","",IF(OR($K165="Won",$K165="Lost"),"Closed",IF($M165="","No date set",IF($M165&lt;TODAY(),"Overdue",IF($M165=TODAY(),"Today",IF($M165-TODAY()&lt;=Setup!$B$5,"Soon","Upcoming"))))))</f>
        <v/>
      </c>
      <c r="P165" s="17" t="str">
        <f t="shared" ca="1" si="4"/>
        <v/>
      </c>
      <c r="Q165" s="18" t="str">
        <f t="shared" ca="1" si="5"/>
        <v/>
      </c>
    </row>
    <row r="166" spans="1:17" x14ac:dyDescent="0.3">
      <c r="A166" s="13"/>
      <c r="B166" s="14"/>
      <c r="C166" s="14"/>
      <c r="D166" s="14"/>
      <c r="E166" s="14"/>
      <c r="F166" s="14"/>
      <c r="G166" s="14"/>
      <c r="H166" s="14"/>
      <c r="I166" s="15"/>
      <c r="J166" s="14"/>
      <c r="K166" s="14"/>
      <c r="L166" s="13"/>
      <c r="M166" s="13"/>
      <c r="N166" s="14"/>
      <c r="O166" s="16" t="str">
        <f ca="1">IF($B166="","",IF(OR($K166="Won",$K166="Lost"),"Closed",IF($M166="","No date set",IF($M166&lt;TODAY(),"Overdue",IF($M166=TODAY(),"Today",IF($M166-TODAY()&lt;=Setup!$B$5,"Soon","Upcoming"))))))</f>
        <v/>
      </c>
      <c r="P166" s="17" t="str">
        <f t="shared" ca="1" si="4"/>
        <v/>
      </c>
      <c r="Q166" s="18" t="str">
        <f t="shared" ca="1" si="5"/>
        <v/>
      </c>
    </row>
    <row r="167" spans="1:17" x14ac:dyDescent="0.3">
      <c r="A167" s="13"/>
      <c r="B167" s="14"/>
      <c r="C167" s="14"/>
      <c r="D167" s="14"/>
      <c r="E167" s="14"/>
      <c r="F167" s="14"/>
      <c r="G167" s="14"/>
      <c r="H167" s="14"/>
      <c r="I167" s="15"/>
      <c r="J167" s="14"/>
      <c r="K167" s="14"/>
      <c r="L167" s="13"/>
      <c r="M167" s="13"/>
      <c r="N167" s="14"/>
      <c r="O167" s="16" t="str">
        <f ca="1">IF($B167="","",IF(OR($K167="Won",$K167="Lost"),"Closed",IF($M167="","No date set",IF($M167&lt;TODAY(),"Overdue",IF($M167=TODAY(),"Today",IF($M167-TODAY()&lt;=Setup!$B$5,"Soon","Upcoming"))))))</f>
        <v/>
      </c>
      <c r="P167" s="17" t="str">
        <f t="shared" ca="1" si="4"/>
        <v/>
      </c>
      <c r="Q167" s="18" t="str">
        <f t="shared" ca="1" si="5"/>
        <v/>
      </c>
    </row>
    <row r="168" spans="1:17" x14ac:dyDescent="0.3">
      <c r="A168" s="13"/>
      <c r="B168" s="14"/>
      <c r="C168" s="14"/>
      <c r="D168" s="14"/>
      <c r="E168" s="14"/>
      <c r="F168" s="14"/>
      <c r="G168" s="14"/>
      <c r="H168" s="14"/>
      <c r="I168" s="15"/>
      <c r="J168" s="14"/>
      <c r="K168" s="14"/>
      <c r="L168" s="13"/>
      <c r="M168" s="13"/>
      <c r="N168" s="14"/>
      <c r="O168" s="16" t="str">
        <f ca="1">IF($B168="","",IF(OR($K168="Won",$K168="Lost"),"Closed",IF($M168="","No date set",IF($M168&lt;TODAY(),"Overdue",IF($M168=TODAY(),"Today",IF($M168-TODAY()&lt;=Setup!$B$5,"Soon","Upcoming"))))))</f>
        <v/>
      </c>
      <c r="P168" s="17" t="str">
        <f t="shared" ca="1" si="4"/>
        <v/>
      </c>
      <c r="Q168" s="18" t="str">
        <f t="shared" ca="1" si="5"/>
        <v/>
      </c>
    </row>
    <row r="169" spans="1:17" x14ac:dyDescent="0.3">
      <c r="A169" s="13"/>
      <c r="B169" s="14"/>
      <c r="C169" s="14"/>
      <c r="D169" s="14"/>
      <c r="E169" s="14"/>
      <c r="F169" s="14"/>
      <c r="G169" s="14"/>
      <c r="H169" s="14"/>
      <c r="I169" s="15"/>
      <c r="J169" s="14"/>
      <c r="K169" s="14"/>
      <c r="L169" s="13"/>
      <c r="M169" s="13"/>
      <c r="N169" s="14"/>
      <c r="O169" s="16" t="str">
        <f ca="1">IF($B169="","",IF(OR($K169="Won",$K169="Lost"),"Closed",IF($M169="","No date set",IF($M169&lt;TODAY(),"Overdue",IF($M169=TODAY(),"Today",IF($M169-TODAY()&lt;=Setup!$B$5,"Soon","Upcoming"))))))</f>
        <v/>
      </c>
      <c r="P169" s="17" t="str">
        <f t="shared" ca="1" si="4"/>
        <v/>
      </c>
      <c r="Q169" s="18" t="str">
        <f t="shared" ca="1" si="5"/>
        <v/>
      </c>
    </row>
    <row r="170" spans="1:17" x14ac:dyDescent="0.3">
      <c r="A170" s="13"/>
      <c r="B170" s="14"/>
      <c r="C170" s="14"/>
      <c r="D170" s="14"/>
      <c r="E170" s="14"/>
      <c r="F170" s="14"/>
      <c r="G170" s="14"/>
      <c r="H170" s="14"/>
      <c r="I170" s="15"/>
      <c r="J170" s="14"/>
      <c r="K170" s="14"/>
      <c r="L170" s="13"/>
      <c r="M170" s="13"/>
      <c r="N170" s="14"/>
      <c r="O170" s="16" t="str">
        <f ca="1">IF($B170="","",IF(OR($K170="Won",$K170="Lost"),"Closed",IF($M170="","No date set",IF($M170&lt;TODAY(),"Overdue",IF($M170=TODAY(),"Today",IF($M170-TODAY()&lt;=Setup!$B$5,"Soon","Upcoming"))))))</f>
        <v/>
      </c>
      <c r="P170" s="17" t="str">
        <f t="shared" ca="1" si="4"/>
        <v/>
      </c>
      <c r="Q170" s="18" t="str">
        <f t="shared" ca="1" si="5"/>
        <v/>
      </c>
    </row>
    <row r="171" spans="1:17" x14ac:dyDescent="0.3">
      <c r="A171" s="13"/>
      <c r="B171" s="14"/>
      <c r="C171" s="14"/>
      <c r="D171" s="14"/>
      <c r="E171" s="14"/>
      <c r="F171" s="14"/>
      <c r="G171" s="14"/>
      <c r="H171" s="14"/>
      <c r="I171" s="15"/>
      <c r="J171" s="14"/>
      <c r="K171" s="14"/>
      <c r="L171" s="13"/>
      <c r="M171" s="13"/>
      <c r="N171" s="14"/>
      <c r="O171" s="16" t="str">
        <f ca="1">IF($B171="","",IF(OR($K171="Won",$K171="Lost"),"Closed",IF($M171="","No date set",IF($M171&lt;TODAY(),"Overdue",IF($M171=TODAY(),"Today",IF($M171-TODAY()&lt;=Setup!$B$5,"Soon","Upcoming"))))))</f>
        <v/>
      </c>
      <c r="P171" s="17" t="str">
        <f t="shared" ca="1" si="4"/>
        <v/>
      </c>
      <c r="Q171" s="18" t="str">
        <f t="shared" ca="1" si="5"/>
        <v/>
      </c>
    </row>
    <row r="172" spans="1:17" x14ac:dyDescent="0.3">
      <c r="A172" s="13"/>
      <c r="B172" s="14"/>
      <c r="C172" s="14"/>
      <c r="D172" s="14"/>
      <c r="E172" s="14"/>
      <c r="F172" s="14"/>
      <c r="G172" s="14"/>
      <c r="H172" s="14"/>
      <c r="I172" s="15"/>
      <c r="J172" s="14"/>
      <c r="K172" s="14"/>
      <c r="L172" s="13"/>
      <c r="M172" s="13"/>
      <c r="N172" s="14"/>
      <c r="O172" s="16" t="str">
        <f ca="1">IF($B172="","",IF(OR($K172="Won",$K172="Lost"),"Closed",IF($M172="","No date set",IF($M172&lt;TODAY(),"Overdue",IF($M172=TODAY(),"Today",IF($M172-TODAY()&lt;=Setup!$B$5,"Soon","Upcoming"))))))</f>
        <v/>
      </c>
      <c r="P172" s="17" t="str">
        <f t="shared" ca="1" si="4"/>
        <v/>
      </c>
      <c r="Q172" s="18" t="str">
        <f t="shared" ca="1" si="5"/>
        <v/>
      </c>
    </row>
    <row r="173" spans="1:17" x14ac:dyDescent="0.3">
      <c r="A173" s="13"/>
      <c r="B173" s="14"/>
      <c r="C173" s="14"/>
      <c r="D173" s="14"/>
      <c r="E173" s="14"/>
      <c r="F173" s="14"/>
      <c r="G173" s="14"/>
      <c r="H173" s="14"/>
      <c r="I173" s="15"/>
      <c r="J173" s="14"/>
      <c r="K173" s="14"/>
      <c r="L173" s="13"/>
      <c r="M173" s="13"/>
      <c r="N173" s="14"/>
      <c r="O173" s="16" t="str">
        <f ca="1">IF($B173="","",IF(OR($K173="Won",$K173="Lost"),"Closed",IF($M173="","No date set",IF($M173&lt;TODAY(),"Overdue",IF($M173=TODAY(),"Today",IF($M173-TODAY()&lt;=Setup!$B$5,"Soon","Upcoming"))))))</f>
        <v/>
      </c>
      <c r="P173" s="17" t="str">
        <f t="shared" ca="1" si="4"/>
        <v/>
      </c>
      <c r="Q173" s="18" t="str">
        <f t="shared" ca="1" si="5"/>
        <v/>
      </c>
    </row>
    <row r="174" spans="1:17" x14ac:dyDescent="0.3">
      <c r="A174" s="13"/>
      <c r="B174" s="14"/>
      <c r="C174" s="14"/>
      <c r="D174" s="14"/>
      <c r="E174" s="14"/>
      <c r="F174" s="14"/>
      <c r="G174" s="14"/>
      <c r="H174" s="14"/>
      <c r="I174" s="15"/>
      <c r="J174" s="14"/>
      <c r="K174" s="14"/>
      <c r="L174" s="13"/>
      <c r="M174" s="13"/>
      <c r="N174" s="14"/>
      <c r="O174" s="16" t="str">
        <f ca="1">IF($B174="","",IF(OR($K174="Won",$K174="Lost"),"Closed",IF($M174="","No date set",IF($M174&lt;TODAY(),"Overdue",IF($M174=TODAY(),"Today",IF($M174-TODAY()&lt;=Setup!$B$5,"Soon","Upcoming"))))))</f>
        <v/>
      </c>
      <c r="P174" s="17" t="str">
        <f t="shared" ca="1" si="4"/>
        <v/>
      </c>
      <c r="Q174" s="18" t="str">
        <f t="shared" ca="1" si="5"/>
        <v/>
      </c>
    </row>
    <row r="175" spans="1:17" x14ac:dyDescent="0.3">
      <c r="A175" s="13"/>
      <c r="B175" s="14"/>
      <c r="C175" s="14"/>
      <c r="D175" s="14"/>
      <c r="E175" s="14"/>
      <c r="F175" s="14"/>
      <c r="G175" s="14"/>
      <c r="H175" s="14"/>
      <c r="I175" s="15"/>
      <c r="J175" s="14"/>
      <c r="K175" s="14"/>
      <c r="L175" s="13"/>
      <c r="M175" s="13"/>
      <c r="N175" s="14"/>
      <c r="O175" s="16" t="str">
        <f ca="1">IF($B175="","",IF(OR($K175="Won",$K175="Lost"),"Closed",IF($M175="","No date set",IF($M175&lt;TODAY(),"Overdue",IF($M175=TODAY(),"Today",IF($M175-TODAY()&lt;=Setup!$B$5,"Soon","Upcoming"))))))</f>
        <v/>
      </c>
      <c r="P175" s="17" t="str">
        <f t="shared" ca="1" si="4"/>
        <v/>
      </c>
      <c r="Q175" s="18" t="str">
        <f t="shared" ca="1" si="5"/>
        <v/>
      </c>
    </row>
    <row r="176" spans="1:17" x14ac:dyDescent="0.3">
      <c r="A176" s="13"/>
      <c r="B176" s="14"/>
      <c r="C176" s="14"/>
      <c r="D176" s="14"/>
      <c r="E176" s="14"/>
      <c r="F176" s="14"/>
      <c r="G176" s="14"/>
      <c r="H176" s="14"/>
      <c r="I176" s="15"/>
      <c r="J176" s="14"/>
      <c r="K176" s="14"/>
      <c r="L176" s="13"/>
      <c r="M176" s="13"/>
      <c r="N176" s="14"/>
      <c r="O176" s="16" t="str">
        <f ca="1">IF($B176="","",IF(OR($K176="Won",$K176="Lost"),"Closed",IF($M176="","No date set",IF($M176&lt;TODAY(),"Overdue",IF($M176=TODAY(),"Today",IF($M176-TODAY()&lt;=Setup!$B$5,"Soon","Upcoming"))))))</f>
        <v/>
      </c>
      <c r="P176" s="17" t="str">
        <f t="shared" ca="1" si="4"/>
        <v/>
      </c>
      <c r="Q176" s="18" t="str">
        <f t="shared" ca="1" si="5"/>
        <v/>
      </c>
    </row>
    <row r="177" spans="1:17" x14ac:dyDescent="0.3">
      <c r="A177" s="13"/>
      <c r="B177" s="14"/>
      <c r="C177" s="14"/>
      <c r="D177" s="14"/>
      <c r="E177" s="14"/>
      <c r="F177" s="14"/>
      <c r="G177" s="14"/>
      <c r="H177" s="14"/>
      <c r="I177" s="15"/>
      <c r="J177" s="14"/>
      <c r="K177" s="14"/>
      <c r="L177" s="13"/>
      <c r="M177" s="13"/>
      <c r="N177" s="14"/>
      <c r="O177" s="16" t="str">
        <f ca="1">IF($B177="","",IF(OR($K177="Won",$K177="Lost"),"Closed",IF($M177="","No date set",IF($M177&lt;TODAY(),"Overdue",IF($M177=TODAY(),"Today",IF($M177-TODAY()&lt;=Setup!$B$5,"Soon","Upcoming"))))))</f>
        <v/>
      </c>
      <c r="P177" s="17" t="str">
        <f t="shared" ca="1" si="4"/>
        <v/>
      </c>
      <c r="Q177" s="18" t="str">
        <f t="shared" ca="1" si="5"/>
        <v/>
      </c>
    </row>
    <row r="178" spans="1:17" x14ac:dyDescent="0.3">
      <c r="A178" s="13"/>
      <c r="B178" s="14"/>
      <c r="C178" s="14"/>
      <c r="D178" s="14"/>
      <c r="E178" s="14"/>
      <c r="F178" s="14"/>
      <c r="G178" s="14"/>
      <c r="H178" s="14"/>
      <c r="I178" s="15"/>
      <c r="J178" s="14"/>
      <c r="K178" s="14"/>
      <c r="L178" s="13"/>
      <c r="M178" s="13"/>
      <c r="N178" s="14"/>
      <c r="O178" s="16" t="str">
        <f ca="1">IF($B178="","",IF(OR($K178="Won",$K178="Lost"),"Closed",IF($M178="","No date set",IF($M178&lt;TODAY(),"Overdue",IF($M178=TODAY(),"Today",IF($M178-TODAY()&lt;=Setup!$B$5,"Soon","Upcoming"))))))</f>
        <v/>
      </c>
      <c r="P178" s="17" t="str">
        <f t="shared" ca="1" si="4"/>
        <v/>
      </c>
      <c r="Q178" s="18" t="str">
        <f t="shared" ca="1" si="5"/>
        <v/>
      </c>
    </row>
    <row r="179" spans="1:17" x14ac:dyDescent="0.3">
      <c r="A179" s="13"/>
      <c r="B179" s="14"/>
      <c r="C179" s="14"/>
      <c r="D179" s="14"/>
      <c r="E179" s="14"/>
      <c r="F179" s="14"/>
      <c r="G179" s="14"/>
      <c r="H179" s="14"/>
      <c r="I179" s="15"/>
      <c r="J179" s="14"/>
      <c r="K179" s="14"/>
      <c r="L179" s="13"/>
      <c r="M179" s="13"/>
      <c r="N179" s="14"/>
      <c r="O179" s="16" t="str">
        <f ca="1">IF($B179="","",IF(OR($K179="Won",$K179="Lost"),"Closed",IF($M179="","No date set",IF($M179&lt;TODAY(),"Overdue",IF($M179=TODAY(),"Today",IF($M179-TODAY()&lt;=Setup!$B$5,"Soon","Upcoming"))))))</f>
        <v/>
      </c>
      <c r="P179" s="17" t="str">
        <f t="shared" ca="1" si="4"/>
        <v/>
      </c>
      <c r="Q179" s="18" t="str">
        <f t="shared" ca="1" si="5"/>
        <v/>
      </c>
    </row>
    <row r="180" spans="1:17" x14ac:dyDescent="0.3">
      <c r="A180" s="13"/>
      <c r="B180" s="14"/>
      <c r="C180" s="14"/>
      <c r="D180" s="14"/>
      <c r="E180" s="14"/>
      <c r="F180" s="14"/>
      <c r="G180" s="14"/>
      <c r="H180" s="14"/>
      <c r="I180" s="15"/>
      <c r="J180" s="14"/>
      <c r="K180" s="14"/>
      <c r="L180" s="13"/>
      <c r="M180" s="13"/>
      <c r="N180" s="14"/>
      <c r="O180" s="16" t="str">
        <f ca="1">IF($B180="","",IF(OR($K180="Won",$K180="Lost"),"Closed",IF($M180="","No date set",IF($M180&lt;TODAY(),"Overdue",IF($M180=TODAY(),"Today",IF($M180-TODAY()&lt;=Setup!$B$5,"Soon","Upcoming"))))))</f>
        <v/>
      </c>
      <c r="P180" s="17" t="str">
        <f t="shared" ca="1" si="4"/>
        <v/>
      </c>
      <c r="Q180" s="18" t="str">
        <f t="shared" ca="1" si="5"/>
        <v/>
      </c>
    </row>
    <row r="181" spans="1:17" x14ac:dyDescent="0.3">
      <c r="A181" s="13"/>
      <c r="B181" s="14"/>
      <c r="C181" s="14"/>
      <c r="D181" s="14"/>
      <c r="E181" s="14"/>
      <c r="F181" s="14"/>
      <c r="G181" s="14"/>
      <c r="H181" s="14"/>
      <c r="I181" s="15"/>
      <c r="J181" s="14"/>
      <c r="K181" s="14"/>
      <c r="L181" s="13"/>
      <c r="M181" s="13"/>
      <c r="N181" s="14"/>
      <c r="O181" s="16" t="str">
        <f ca="1">IF($B181="","",IF(OR($K181="Won",$K181="Lost"),"Closed",IF($M181="","No date set",IF($M181&lt;TODAY(),"Overdue",IF($M181=TODAY(),"Today",IF($M181-TODAY()&lt;=Setup!$B$5,"Soon","Upcoming"))))))</f>
        <v/>
      </c>
      <c r="P181" s="17" t="str">
        <f t="shared" ca="1" si="4"/>
        <v/>
      </c>
      <c r="Q181" s="18" t="str">
        <f t="shared" ca="1" si="5"/>
        <v/>
      </c>
    </row>
    <row r="182" spans="1:17" x14ac:dyDescent="0.3">
      <c r="A182" s="13"/>
      <c r="B182" s="14"/>
      <c r="C182" s="14"/>
      <c r="D182" s="14"/>
      <c r="E182" s="14"/>
      <c r="F182" s="14"/>
      <c r="G182" s="14"/>
      <c r="H182" s="14"/>
      <c r="I182" s="15"/>
      <c r="J182" s="14"/>
      <c r="K182" s="14"/>
      <c r="L182" s="13"/>
      <c r="M182" s="13"/>
      <c r="N182" s="14"/>
      <c r="O182" s="16" t="str">
        <f ca="1">IF($B182="","",IF(OR($K182="Won",$K182="Lost"),"Closed",IF($M182="","No date set",IF($M182&lt;TODAY(),"Overdue",IF($M182=TODAY(),"Today",IF($M182-TODAY()&lt;=Setup!$B$5,"Soon","Upcoming"))))))</f>
        <v/>
      </c>
      <c r="P182" s="17" t="str">
        <f t="shared" ca="1" si="4"/>
        <v/>
      </c>
      <c r="Q182" s="18" t="str">
        <f t="shared" ca="1" si="5"/>
        <v/>
      </c>
    </row>
    <row r="183" spans="1:17" x14ac:dyDescent="0.3">
      <c r="A183" s="13"/>
      <c r="B183" s="14"/>
      <c r="C183" s="14"/>
      <c r="D183" s="14"/>
      <c r="E183" s="14"/>
      <c r="F183" s="14"/>
      <c r="G183" s="14"/>
      <c r="H183" s="14"/>
      <c r="I183" s="15"/>
      <c r="J183" s="14"/>
      <c r="K183" s="14"/>
      <c r="L183" s="13"/>
      <c r="M183" s="13"/>
      <c r="N183" s="14"/>
      <c r="O183" s="16" t="str">
        <f ca="1">IF($B183="","",IF(OR($K183="Won",$K183="Lost"),"Closed",IF($M183="","No date set",IF($M183&lt;TODAY(),"Overdue",IF($M183=TODAY(),"Today",IF($M183-TODAY()&lt;=Setup!$B$5,"Soon","Upcoming"))))))</f>
        <v/>
      </c>
      <c r="P183" s="17" t="str">
        <f t="shared" ca="1" si="4"/>
        <v/>
      </c>
      <c r="Q183" s="18" t="str">
        <f t="shared" ca="1" si="5"/>
        <v/>
      </c>
    </row>
    <row r="184" spans="1:17" x14ac:dyDescent="0.3">
      <c r="A184" s="13"/>
      <c r="B184" s="14"/>
      <c r="C184" s="14"/>
      <c r="D184" s="14"/>
      <c r="E184" s="14"/>
      <c r="F184" s="14"/>
      <c r="G184" s="14"/>
      <c r="H184" s="14"/>
      <c r="I184" s="15"/>
      <c r="J184" s="14"/>
      <c r="K184" s="14"/>
      <c r="L184" s="13"/>
      <c r="M184" s="13"/>
      <c r="N184" s="14"/>
      <c r="O184" s="16" t="str">
        <f ca="1">IF($B184="","",IF(OR($K184="Won",$K184="Lost"),"Closed",IF($M184="","No date set",IF($M184&lt;TODAY(),"Overdue",IF($M184=TODAY(),"Today",IF($M184-TODAY()&lt;=Setup!$B$5,"Soon","Upcoming"))))))</f>
        <v/>
      </c>
      <c r="P184" s="17" t="str">
        <f t="shared" ca="1" si="4"/>
        <v/>
      </c>
      <c r="Q184" s="18" t="str">
        <f t="shared" ca="1" si="5"/>
        <v/>
      </c>
    </row>
    <row r="185" spans="1:17" x14ac:dyDescent="0.3">
      <c r="A185" s="13"/>
      <c r="B185" s="14"/>
      <c r="C185" s="14"/>
      <c r="D185" s="14"/>
      <c r="E185" s="14"/>
      <c r="F185" s="14"/>
      <c r="G185" s="14"/>
      <c r="H185" s="14"/>
      <c r="I185" s="15"/>
      <c r="J185" s="14"/>
      <c r="K185" s="14"/>
      <c r="L185" s="13"/>
      <c r="M185" s="13"/>
      <c r="N185" s="14"/>
      <c r="O185" s="16" t="str">
        <f ca="1">IF($B185="","",IF(OR($K185="Won",$K185="Lost"),"Closed",IF($M185="","No date set",IF($M185&lt;TODAY(),"Overdue",IF($M185=TODAY(),"Today",IF($M185-TODAY()&lt;=Setup!$B$5,"Soon","Upcoming"))))))</f>
        <v/>
      </c>
      <c r="P185" s="17" t="str">
        <f t="shared" ca="1" si="4"/>
        <v/>
      </c>
      <c r="Q185" s="18" t="str">
        <f t="shared" ca="1" si="5"/>
        <v/>
      </c>
    </row>
    <row r="186" spans="1:17" x14ac:dyDescent="0.3">
      <c r="A186" s="13"/>
      <c r="B186" s="14"/>
      <c r="C186" s="14"/>
      <c r="D186" s="14"/>
      <c r="E186" s="14"/>
      <c r="F186" s="14"/>
      <c r="G186" s="14"/>
      <c r="H186" s="14"/>
      <c r="I186" s="15"/>
      <c r="J186" s="14"/>
      <c r="K186" s="14"/>
      <c r="L186" s="13"/>
      <c r="M186" s="13"/>
      <c r="N186" s="14"/>
      <c r="O186" s="16" t="str">
        <f ca="1">IF($B186="","",IF(OR($K186="Won",$K186="Lost"),"Closed",IF($M186="","No date set",IF($M186&lt;TODAY(),"Overdue",IF($M186=TODAY(),"Today",IF($M186-TODAY()&lt;=Setup!$B$5,"Soon","Upcoming"))))))</f>
        <v/>
      </c>
      <c r="P186" s="17" t="str">
        <f t="shared" ca="1" si="4"/>
        <v/>
      </c>
      <c r="Q186" s="18" t="str">
        <f t="shared" ca="1" si="5"/>
        <v/>
      </c>
    </row>
    <row r="187" spans="1:17" x14ac:dyDescent="0.3">
      <c r="A187" s="13"/>
      <c r="B187" s="14"/>
      <c r="C187" s="14"/>
      <c r="D187" s="14"/>
      <c r="E187" s="14"/>
      <c r="F187" s="14"/>
      <c r="G187" s="14"/>
      <c r="H187" s="14"/>
      <c r="I187" s="15"/>
      <c r="J187" s="14"/>
      <c r="K187" s="14"/>
      <c r="L187" s="13"/>
      <c r="M187" s="13"/>
      <c r="N187" s="14"/>
      <c r="O187" s="16" t="str">
        <f ca="1">IF($B187="","",IF(OR($K187="Won",$K187="Lost"),"Closed",IF($M187="","No date set",IF($M187&lt;TODAY(),"Overdue",IF($M187=TODAY(),"Today",IF($M187-TODAY()&lt;=Setup!$B$5,"Soon","Upcoming"))))))</f>
        <v/>
      </c>
      <c r="P187" s="17" t="str">
        <f t="shared" ca="1" si="4"/>
        <v/>
      </c>
      <c r="Q187" s="18" t="str">
        <f t="shared" ca="1" si="5"/>
        <v/>
      </c>
    </row>
    <row r="188" spans="1:17" x14ac:dyDescent="0.3">
      <c r="A188" s="13"/>
      <c r="B188" s="14"/>
      <c r="C188" s="14"/>
      <c r="D188" s="14"/>
      <c r="E188" s="14"/>
      <c r="F188" s="14"/>
      <c r="G188" s="14"/>
      <c r="H188" s="14"/>
      <c r="I188" s="15"/>
      <c r="J188" s="14"/>
      <c r="K188" s="14"/>
      <c r="L188" s="13"/>
      <c r="M188" s="13"/>
      <c r="N188" s="14"/>
      <c r="O188" s="16" t="str">
        <f ca="1">IF($B188="","",IF(OR($K188="Won",$K188="Lost"),"Closed",IF($M188="","No date set",IF($M188&lt;TODAY(),"Overdue",IF($M188=TODAY(),"Today",IF($M188-TODAY()&lt;=Setup!$B$5,"Soon","Upcoming"))))))</f>
        <v/>
      </c>
      <c r="P188" s="17" t="str">
        <f t="shared" ca="1" si="4"/>
        <v/>
      </c>
      <c r="Q188" s="18" t="str">
        <f t="shared" ca="1" si="5"/>
        <v/>
      </c>
    </row>
    <row r="189" spans="1:17" x14ac:dyDescent="0.3">
      <c r="A189" s="13"/>
      <c r="B189" s="14"/>
      <c r="C189" s="14"/>
      <c r="D189" s="14"/>
      <c r="E189" s="14"/>
      <c r="F189" s="14"/>
      <c r="G189" s="14"/>
      <c r="H189" s="14"/>
      <c r="I189" s="15"/>
      <c r="J189" s="14"/>
      <c r="K189" s="14"/>
      <c r="L189" s="13"/>
      <c r="M189" s="13"/>
      <c r="N189" s="14"/>
      <c r="O189" s="16" t="str">
        <f ca="1">IF($B189="","",IF(OR($K189="Won",$K189="Lost"),"Closed",IF($M189="","No date set",IF($M189&lt;TODAY(),"Overdue",IF($M189=TODAY(),"Today",IF($M189-TODAY()&lt;=Setup!$B$5,"Soon","Upcoming"))))))</f>
        <v/>
      </c>
      <c r="P189" s="17" t="str">
        <f t="shared" ca="1" si="4"/>
        <v/>
      </c>
      <c r="Q189" s="18" t="str">
        <f t="shared" ca="1" si="5"/>
        <v/>
      </c>
    </row>
    <row r="190" spans="1:17" x14ac:dyDescent="0.3">
      <c r="A190" s="13"/>
      <c r="B190" s="14"/>
      <c r="C190" s="14"/>
      <c r="D190" s="14"/>
      <c r="E190" s="14"/>
      <c r="F190" s="14"/>
      <c r="G190" s="14"/>
      <c r="H190" s="14"/>
      <c r="I190" s="15"/>
      <c r="J190" s="14"/>
      <c r="K190" s="14"/>
      <c r="L190" s="13"/>
      <c r="M190" s="13"/>
      <c r="N190" s="14"/>
      <c r="O190" s="16" t="str">
        <f ca="1">IF($B190="","",IF(OR($K190="Won",$K190="Lost"),"Closed",IF($M190="","No date set",IF($M190&lt;TODAY(),"Overdue",IF($M190=TODAY(),"Today",IF($M190-TODAY()&lt;=Setup!$B$5,"Soon","Upcoming"))))))</f>
        <v/>
      </c>
      <c r="P190" s="17" t="str">
        <f t="shared" ca="1" si="4"/>
        <v/>
      </c>
      <c r="Q190" s="18" t="str">
        <f t="shared" ca="1" si="5"/>
        <v/>
      </c>
    </row>
    <row r="191" spans="1:17" x14ac:dyDescent="0.3">
      <c r="A191" s="13"/>
      <c r="B191" s="14"/>
      <c r="C191" s="14"/>
      <c r="D191" s="14"/>
      <c r="E191" s="14"/>
      <c r="F191" s="14"/>
      <c r="G191" s="14"/>
      <c r="H191" s="14"/>
      <c r="I191" s="15"/>
      <c r="J191" s="14"/>
      <c r="K191" s="14"/>
      <c r="L191" s="13"/>
      <c r="M191" s="13"/>
      <c r="N191" s="14"/>
      <c r="O191" s="16" t="str">
        <f ca="1">IF($B191="","",IF(OR($K191="Won",$K191="Lost"),"Closed",IF($M191="","No date set",IF($M191&lt;TODAY(),"Overdue",IF($M191=TODAY(),"Today",IF($M191-TODAY()&lt;=Setup!$B$5,"Soon","Upcoming"))))))</f>
        <v/>
      </c>
      <c r="P191" s="17" t="str">
        <f t="shared" ca="1" si="4"/>
        <v/>
      </c>
      <c r="Q191" s="18" t="str">
        <f t="shared" ca="1" si="5"/>
        <v/>
      </c>
    </row>
    <row r="192" spans="1:17" x14ac:dyDescent="0.3">
      <c r="A192" s="13"/>
      <c r="B192" s="14"/>
      <c r="C192" s="14"/>
      <c r="D192" s="14"/>
      <c r="E192" s="14"/>
      <c r="F192" s="14"/>
      <c r="G192" s="14"/>
      <c r="H192" s="14"/>
      <c r="I192" s="15"/>
      <c r="J192" s="14"/>
      <c r="K192" s="14"/>
      <c r="L192" s="13"/>
      <c r="M192" s="13"/>
      <c r="N192" s="14"/>
      <c r="O192" s="16" t="str">
        <f ca="1">IF($B192="","",IF(OR($K192="Won",$K192="Lost"),"Closed",IF($M192="","No date set",IF($M192&lt;TODAY(),"Overdue",IF($M192=TODAY(),"Today",IF($M192-TODAY()&lt;=Setup!$B$5,"Soon","Upcoming"))))))</f>
        <v/>
      </c>
      <c r="P192" s="17" t="str">
        <f t="shared" ca="1" si="4"/>
        <v/>
      </c>
      <c r="Q192" s="18" t="str">
        <f t="shared" ca="1" si="5"/>
        <v/>
      </c>
    </row>
    <row r="193" spans="1:17" x14ac:dyDescent="0.3">
      <c r="A193" s="13"/>
      <c r="B193" s="14"/>
      <c r="C193" s="14"/>
      <c r="D193" s="14"/>
      <c r="E193" s="14"/>
      <c r="F193" s="14"/>
      <c r="G193" s="14"/>
      <c r="H193" s="14"/>
      <c r="I193" s="15"/>
      <c r="J193" s="14"/>
      <c r="K193" s="14"/>
      <c r="L193" s="13"/>
      <c r="M193" s="13"/>
      <c r="N193" s="14"/>
      <c r="O193" s="16" t="str">
        <f ca="1">IF($B193="","",IF(OR($K193="Won",$K193="Lost"),"Closed",IF($M193="","No date set",IF($M193&lt;TODAY(),"Overdue",IF($M193=TODAY(),"Today",IF($M193-TODAY()&lt;=Setup!$B$5,"Soon","Upcoming"))))))</f>
        <v/>
      </c>
      <c r="P193" s="17" t="str">
        <f t="shared" ca="1" si="4"/>
        <v/>
      </c>
      <c r="Q193" s="18" t="str">
        <f t="shared" ca="1" si="5"/>
        <v/>
      </c>
    </row>
    <row r="194" spans="1:17" x14ac:dyDescent="0.3">
      <c r="A194" s="13"/>
      <c r="B194" s="14"/>
      <c r="C194" s="14"/>
      <c r="D194" s="14"/>
      <c r="E194" s="14"/>
      <c r="F194" s="14"/>
      <c r="G194" s="14"/>
      <c r="H194" s="14"/>
      <c r="I194" s="15"/>
      <c r="J194" s="14"/>
      <c r="K194" s="14"/>
      <c r="L194" s="13"/>
      <c r="M194" s="13"/>
      <c r="N194" s="14"/>
      <c r="O194" s="16" t="str">
        <f ca="1">IF($B194="","",IF(OR($K194="Won",$K194="Lost"),"Closed",IF($M194="","No date set",IF($M194&lt;TODAY(),"Overdue",IF($M194=TODAY(),"Today",IF($M194-TODAY()&lt;=Setup!$B$5,"Soon","Upcoming"))))))</f>
        <v/>
      </c>
      <c r="P194" s="17" t="str">
        <f t="shared" ca="1" si="4"/>
        <v/>
      </c>
      <c r="Q194" s="18" t="str">
        <f t="shared" ca="1" si="5"/>
        <v/>
      </c>
    </row>
    <row r="195" spans="1:17" x14ac:dyDescent="0.3">
      <c r="A195" s="13"/>
      <c r="B195" s="14"/>
      <c r="C195" s="14"/>
      <c r="D195" s="14"/>
      <c r="E195" s="14"/>
      <c r="F195" s="14"/>
      <c r="G195" s="14"/>
      <c r="H195" s="14"/>
      <c r="I195" s="15"/>
      <c r="J195" s="14"/>
      <c r="K195" s="14"/>
      <c r="L195" s="13"/>
      <c r="M195" s="13"/>
      <c r="N195" s="14"/>
      <c r="O195" s="16" t="str">
        <f ca="1">IF($B195="","",IF(OR($K195="Won",$K195="Lost"),"Closed",IF($M195="","No date set",IF($M195&lt;TODAY(),"Overdue",IF($M195=TODAY(),"Today",IF($M195-TODAY()&lt;=Setup!$B$5,"Soon","Upcoming"))))))</f>
        <v/>
      </c>
      <c r="P195" s="17" t="str">
        <f t="shared" ca="1" si="4"/>
        <v/>
      </c>
      <c r="Q195" s="18" t="str">
        <f t="shared" ca="1" si="5"/>
        <v/>
      </c>
    </row>
    <row r="196" spans="1:17" x14ac:dyDescent="0.3">
      <c r="A196" s="13"/>
      <c r="B196" s="14"/>
      <c r="C196" s="14"/>
      <c r="D196" s="14"/>
      <c r="E196" s="14"/>
      <c r="F196" s="14"/>
      <c r="G196" s="14"/>
      <c r="H196" s="14"/>
      <c r="I196" s="15"/>
      <c r="J196" s="14"/>
      <c r="K196" s="14"/>
      <c r="L196" s="13"/>
      <c r="M196" s="13"/>
      <c r="N196" s="14"/>
      <c r="O196" s="16" t="str">
        <f ca="1">IF($B196="","",IF(OR($K196="Won",$K196="Lost"),"Closed",IF($M196="","No date set",IF($M196&lt;TODAY(),"Overdue",IF($M196=TODAY(),"Today",IF($M196-TODAY()&lt;=Setup!$B$5,"Soon","Upcoming"))))))</f>
        <v/>
      </c>
      <c r="P196" s="17" t="str">
        <f t="shared" ref="P196:P259" ca="1" si="6">IF(OR($B196="",$M196="",$O196="Closed"),"",$M196-TODAY())</f>
        <v/>
      </c>
      <c r="Q196" s="18" t="str">
        <f t="shared" ref="Q196:Q259" ca="1" si="7">IF(OR($A196="",$B196=""),"",TODAY()-$A196)</f>
        <v/>
      </c>
    </row>
    <row r="197" spans="1:17" x14ac:dyDescent="0.3">
      <c r="A197" s="13"/>
      <c r="B197" s="14"/>
      <c r="C197" s="14"/>
      <c r="D197" s="14"/>
      <c r="E197" s="14"/>
      <c r="F197" s="14"/>
      <c r="G197" s="14"/>
      <c r="H197" s="14"/>
      <c r="I197" s="15"/>
      <c r="J197" s="14"/>
      <c r="K197" s="14"/>
      <c r="L197" s="13"/>
      <c r="M197" s="13"/>
      <c r="N197" s="14"/>
      <c r="O197" s="16" t="str">
        <f ca="1">IF($B197="","",IF(OR($K197="Won",$K197="Lost"),"Closed",IF($M197="","No date set",IF($M197&lt;TODAY(),"Overdue",IF($M197=TODAY(),"Today",IF($M197-TODAY()&lt;=Setup!$B$5,"Soon","Upcoming"))))))</f>
        <v/>
      </c>
      <c r="P197" s="17" t="str">
        <f t="shared" ca="1" si="6"/>
        <v/>
      </c>
      <c r="Q197" s="18" t="str">
        <f t="shared" ca="1" si="7"/>
        <v/>
      </c>
    </row>
    <row r="198" spans="1:17" x14ac:dyDescent="0.3">
      <c r="A198" s="13"/>
      <c r="B198" s="14"/>
      <c r="C198" s="14"/>
      <c r="D198" s="14"/>
      <c r="E198" s="14"/>
      <c r="F198" s="14"/>
      <c r="G198" s="14"/>
      <c r="H198" s="14"/>
      <c r="I198" s="15"/>
      <c r="J198" s="14"/>
      <c r="K198" s="14"/>
      <c r="L198" s="13"/>
      <c r="M198" s="13"/>
      <c r="N198" s="14"/>
      <c r="O198" s="16" t="str">
        <f ca="1">IF($B198="","",IF(OR($K198="Won",$K198="Lost"),"Closed",IF($M198="","No date set",IF($M198&lt;TODAY(),"Overdue",IF($M198=TODAY(),"Today",IF($M198-TODAY()&lt;=Setup!$B$5,"Soon","Upcoming"))))))</f>
        <v/>
      </c>
      <c r="P198" s="17" t="str">
        <f t="shared" ca="1" si="6"/>
        <v/>
      </c>
      <c r="Q198" s="18" t="str">
        <f t="shared" ca="1" si="7"/>
        <v/>
      </c>
    </row>
    <row r="199" spans="1:17" x14ac:dyDescent="0.3">
      <c r="A199" s="13"/>
      <c r="B199" s="14"/>
      <c r="C199" s="14"/>
      <c r="D199" s="14"/>
      <c r="E199" s="14"/>
      <c r="F199" s="14"/>
      <c r="G199" s="14"/>
      <c r="H199" s="14"/>
      <c r="I199" s="15"/>
      <c r="J199" s="14"/>
      <c r="K199" s="14"/>
      <c r="L199" s="13"/>
      <c r="M199" s="13"/>
      <c r="N199" s="14"/>
      <c r="O199" s="16" t="str">
        <f ca="1">IF($B199="","",IF(OR($K199="Won",$K199="Lost"),"Closed",IF($M199="","No date set",IF($M199&lt;TODAY(),"Overdue",IF($M199=TODAY(),"Today",IF($M199-TODAY()&lt;=Setup!$B$5,"Soon","Upcoming"))))))</f>
        <v/>
      </c>
      <c r="P199" s="17" t="str">
        <f t="shared" ca="1" si="6"/>
        <v/>
      </c>
      <c r="Q199" s="18" t="str">
        <f t="shared" ca="1" si="7"/>
        <v/>
      </c>
    </row>
    <row r="200" spans="1:17" x14ac:dyDescent="0.3">
      <c r="A200" s="13"/>
      <c r="B200" s="14"/>
      <c r="C200" s="14"/>
      <c r="D200" s="14"/>
      <c r="E200" s="14"/>
      <c r="F200" s="14"/>
      <c r="G200" s="14"/>
      <c r="H200" s="14"/>
      <c r="I200" s="15"/>
      <c r="J200" s="14"/>
      <c r="K200" s="14"/>
      <c r="L200" s="13"/>
      <c r="M200" s="13"/>
      <c r="N200" s="14"/>
      <c r="O200" s="16" t="str">
        <f ca="1">IF($B200="","",IF(OR($K200="Won",$K200="Lost"),"Closed",IF($M200="","No date set",IF($M200&lt;TODAY(),"Overdue",IF($M200=TODAY(),"Today",IF($M200-TODAY()&lt;=Setup!$B$5,"Soon","Upcoming"))))))</f>
        <v/>
      </c>
      <c r="P200" s="17" t="str">
        <f t="shared" ca="1" si="6"/>
        <v/>
      </c>
      <c r="Q200" s="18" t="str">
        <f t="shared" ca="1" si="7"/>
        <v/>
      </c>
    </row>
    <row r="201" spans="1:17" x14ac:dyDescent="0.3">
      <c r="A201" s="13"/>
      <c r="B201" s="14"/>
      <c r="C201" s="14"/>
      <c r="D201" s="14"/>
      <c r="E201" s="14"/>
      <c r="F201" s="14"/>
      <c r="G201" s="14"/>
      <c r="H201" s="14"/>
      <c r="I201" s="15"/>
      <c r="J201" s="14"/>
      <c r="K201" s="14"/>
      <c r="L201" s="13"/>
      <c r="M201" s="13"/>
      <c r="N201" s="14"/>
      <c r="O201" s="16" t="str">
        <f ca="1">IF($B201="","",IF(OR($K201="Won",$K201="Lost"),"Closed",IF($M201="","No date set",IF($M201&lt;TODAY(),"Overdue",IF($M201=TODAY(),"Today",IF($M201-TODAY()&lt;=Setup!$B$5,"Soon","Upcoming"))))))</f>
        <v/>
      </c>
      <c r="P201" s="17" t="str">
        <f t="shared" ca="1" si="6"/>
        <v/>
      </c>
      <c r="Q201" s="18" t="str">
        <f t="shared" ca="1" si="7"/>
        <v/>
      </c>
    </row>
    <row r="202" spans="1:17" x14ac:dyDescent="0.3">
      <c r="A202" s="13"/>
      <c r="B202" s="14"/>
      <c r="C202" s="14"/>
      <c r="D202" s="14"/>
      <c r="E202" s="14"/>
      <c r="F202" s="14"/>
      <c r="G202" s="14"/>
      <c r="H202" s="14"/>
      <c r="I202" s="15"/>
      <c r="J202" s="14"/>
      <c r="K202" s="14"/>
      <c r="L202" s="13"/>
      <c r="M202" s="13"/>
      <c r="N202" s="14"/>
      <c r="O202" s="16" t="str">
        <f ca="1">IF($B202="","",IF(OR($K202="Won",$K202="Lost"),"Closed",IF($M202="","No date set",IF($M202&lt;TODAY(),"Overdue",IF($M202=TODAY(),"Today",IF($M202-TODAY()&lt;=Setup!$B$5,"Soon","Upcoming"))))))</f>
        <v/>
      </c>
      <c r="P202" s="17" t="str">
        <f t="shared" ca="1" si="6"/>
        <v/>
      </c>
      <c r="Q202" s="18" t="str">
        <f t="shared" ca="1" si="7"/>
        <v/>
      </c>
    </row>
    <row r="203" spans="1:17" x14ac:dyDescent="0.3">
      <c r="A203" s="13"/>
      <c r="B203" s="14"/>
      <c r="C203" s="14"/>
      <c r="D203" s="14"/>
      <c r="E203" s="14"/>
      <c r="F203" s="14"/>
      <c r="G203" s="14"/>
      <c r="H203" s="14"/>
      <c r="I203" s="15"/>
      <c r="J203" s="14"/>
      <c r="K203" s="14"/>
      <c r="L203" s="13"/>
      <c r="M203" s="13"/>
      <c r="N203" s="14"/>
      <c r="O203" s="16" t="str">
        <f ca="1">IF($B203="","",IF(OR($K203="Won",$K203="Lost"),"Closed",IF($M203="","No date set",IF($M203&lt;TODAY(),"Overdue",IF($M203=TODAY(),"Today",IF($M203-TODAY()&lt;=Setup!$B$5,"Soon","Upcoming"))))))</f>
        <v/>
      </c>
      <c r="P203" s="17" t="str">
        <f t="shared" ca="1" si="6"/>
        <v/>
      </c>
      <c r="Q203" s="18" t="str">
        <f t="shared" ca="1" si="7"/>
        <v/>
      </c>
    </row>
    <row r="204" spans="1:17" x14ac:dyDescent="0.3">
      <c r="A204" s="13"/>
      <c r="B204" s="14"/>
      <c r="C204" s="14"/>
      <c r="D204" s="14"/>
      <c r="E204" s="14"/>
      <c r="F204" s="14"/>
      <c r="G204" s="14"/>
      <c r="H204" s="14"/>
      <c r="I204" s="15"/>
      <c r="J204" s="14"/>
      <c r="K204" s="14"/>
      <c r="L204" s="13"/>
      <c r="M204" s="13"/>
      <c r="N204" s="14"/>
      <c r="O204" s="16" t="str">
        <f ca="1">IF($B204="","",IF(OR($K204="Won",$K204="Lost"),"Closed",IF($M204="","No date set",IF($M204&lt;TODAY(),"Overdue",IF($M204=TODAY(),"Today",IF($M204-TODAY()&lt;=Setup!$B$5,"Soon","Upcoming"))))))</f>
        <v/>
      </c>
      <c r="P204" s="17" t="str">
        <f t="shared" ca="1" si="6"/>
        <v/>
      </c>
      <c r="Q204" s="18" t="str">
        <f t="shared" ca="1" si="7"/>
        <v/>
      </c>
    </row>
    <row r="205" spans="1:17" x14ac:dyDescent="0.3">
      <c r="A205" s="13"/>
      <c r="B205" s="14"/>
      <c r="C205" s="14"/>
      <c r="D205" s="14"/>
      <c r="E205" s="14"/>
      <c r="F205" s="14"/>
      <c r="G205" s="14"/>
      <c r="H205" s="14"/>
      <c r="I205" s="15"/>
      <c r="J205" s="14"/>
      <c r="K205" s="14"/>
      <c r="L205" s="13"/>
      <c r="M205" s="13"/>
      <c r="N205" s="14"/>
      <c r="O205" s="16" t="str">
        <f ca="1">IF($B205="","",IF(OR($K205="Won",$K205="Lost"),"Closed",IF($M205="","No date set",IF($M205&lt;TODAY(),"Overdue",IF($M205=TODAY(),"Today",IF($M205-TODAY()&lt;=Setup!$B$5,"Soon","Upcoming"))))))</f>
        <v/>
      </c>
      <c r="P205" s="17" t="str">
        <f t="shared" ca="1" si="6"/>
        <v/>
      </c>
      <c r="Q205" s="18" t="str">
        <f t="shared" ca="1" si="7"/>
        <v/>
      </c>
    </row>
    <row r="206" spans="1:17" x14ac:dyDescent="0.3">
      <c r="A206" s="13"/>
      <c r="B206" s="14"/>
      <c r="C206" s="14"/>
      <c r="D206" s="14"/>
      <c r="E206" s="14"/>
      <c r="F206" s="14"/>
      <c r="G206" s="14"/>
      <c r="H206" s="14"/>
      <c r="I206" s="15"/>
      <c r="J206" s="14"/>
      <c r="K206" s="14"/>
      <c r="L206" s="13"/>
      <c r="M206" s="13"/>
      <c r="N206" s="14"/>
      <c r="O206" s="16" t="str">
        <f ca="1">IF($B206="","",IF(OR($K206="Won",$K206="Lost"),"Closed",IF($M206="","No date set",IF($M206&lt;TODAY(),"Overdue",IF($M206=TODAY(),"Today",IF($M206-TODAY()&lt;=Setup!$B$5,"Soon","Upcoming"))))))</f>
        <v/>
      </c>
      <c r="P206" s="17" t="str">
        <f t="shared" ca="1" si="6"/>
        <v/>
      </c>
      <c r="Q206" s="18" t="str">
        <f t="shared" ca="1" si="7"/>
        <v/>
      </c>
    </row>
    <row r="207" spans="1:17" x14ac:dyDescent="0.3">
      <c r="A207" s="13"/>
      <c r="B207" s="14"/>
      <c r="C207" s="14"/>
      <c r="D207" s="14"/>
      <c r="E207" s="14"/>
      <c r="F207" s="14"/>
      <c r="G207" s="14"/>
      <c r="H207" s="14"/>
      <c r="I207" s="15"/>
      <c r="J207" s="14"/>
      <c r="K207" s="14"/>
      <c r="L207" s="13"/>
      <c r="M207" s="13"/>
      <c r="N207" s="14"/>
      <c r="O207" s="16" t="str">
        <f ca="1">IF($B207="","",IF(OR($K207="Won",$K207="Lost"),"Closed",IF($M207="","No date set",IF($M207&lt;TODAY(),"Overdue",IF($M207=TODAY(),"Today",IF($M207-TODAY()&lt;=Setup!$B$5,"Soon","Upcoming"))))))</f>
        <v/>
      </c>
      <c r="P207" s="17" t="str">
        <f t="shared" ca="1" si="6"/>
        <v/>
      </c>
      <c r="Q207" s="18" t="str">
        <f t="shared" ca="1" si="7"/>
        <v/>
      </c>
    </row>
    <row r="208" spans="1:17" x14ac:dyDescent="0.3">
      <c r="A208" s="13"/>
      <c r="B208" s="14"/>
      <c r="C208" s="14"/>
      <c r="D208" s="14"/>
      <c r="E208" s="14"/>
      <c r="F208" s="14"/>
      <c r="G208" s="14"/>
      <c r="H208" s="14"/>
      <c r="I208" s="15"/>
      <c r="J208" s="14"/>
      <c r="K208" s="14"/>
      <c r="L208" s="13"/>
      <c r="M208" s="13"/>
      <c r="N208" s="14"/>
      <c r="O208" s="16" t="str">
        <f ca="1">IF($B208="","",IF(OR($K208="Won",$K208="Lost"),"Closed",IF($M208="","No date set",IF($M208&lt;TODAY(),"Overdue",IF($M208=TODAY(),"Today",IF($M208-TODAY()&lt;=Setup!$B$5,"Soon","Upcoming"))))))</f>
        <v/>
      </c>
      <c r="P208" s="17" t="str">
        <f t="shared" ca="1" si="6"/>
        <v/>
      </c>
      <c r="Q208" s="18" t="str">
        <f t="shared" ca="1" si="7"/>
        <v/>
      </c>
    </row>
    <row r="209" spans="1:17" x14ac:dyDescent="0.3">
      <c r="A209" s="13"/>
      <c r="B209" s="14"/>
      <c r="C209" s="14"/>
      <c r="D209" s="14"/>
      <c r="E209" s="14"/>
      <c r="F209" s="14"/>
      <c r="G209" s="14"/>
      <c r="H209" s="14"/>
      <c r="I209" s="15"/>
      <c r="J209" s="14"/>
      <c r="K209" s="14"/>
      <c r="L209" s="13"/>
      <c r="M209" s="13"/>
      <c r="N209" s="14"/>
      <c r="O209" s="16" t="str">
        <f ca="1">IF($B209="","",IF(OR($K209="Won",$K209="Lost"),"Closed",IF($M209="","No date set",IF($M209&lt;TODAY(),"Overdue",IF($M209=TODAY(),"Today",IF($M209-TODAY()&lt;=Setup!$B$5,"Soon","Upcoming"))))))</f>
        <v/>
      </c>
      <c r="P209" s="17" t="str">
        <f t="shared" ca="1" si="6"/>
        <v/>
      </c>
      <c r="Q209" s="18" t="str">
        <f t="shared" ca="1" si="7"/>
        <v/>
      </c>
    </row>
    <row r="210" spans="1:17" x14ac:dyDescent="0.3">
      <c r="A210" s="13"/>
      <c r="B210" s="14"/>
      <c r="C210" s="14"/>
      <c r="D210" s="14"/>
      <c r="E210" s="14"/>
      <c r="F210" s="14"/>
      <c r="G210" s="14"/>
      <c r="H210" s="14"/>
      <c r="I210" s="15"/>
      <c r="J210" s="14"/>
      <c r="K210" s="14"/>
      <c r="L210" s="13"/>
      <c r="M210" s="13"/>
      <c r="N210" s="14"/>
      <c r="O210" s="16" t="str">
        <f ca="1">IF($B210="","",IF(OR($K210="Won",$K210="Lost"),"Closed",IF($M210="","No date set",IF($M210&lt;TODAY(),"Overdue",IF($M210=TODAY(),"Today",IF($M210-TODAY()&lt;=Setup!$B$5,"Soon","Upcoming"))))))</f>
        <v/>
      </c>
      <c r="P210" s="17" t="str">
        <f t="shared" ca="1" si="6"/>
        <v/>
      </c>
      <c r="Q210" s="18" t="str">
        <f t="shared" ca="1" si="7"/>
        <v/>
      </c>
    </row>
    <row r="211" spans="1:17" x14ac:dyDescent="0.3">
      <c r="A211" s="13"/>
      <c r="B211" s="14"/>
      <c r="C211" s="14"/>
      <c r="D211" s="14"/>
      <c r="E211" s="14"/>
      <c r="F211" s="14"/>
      <c r="G211" s="14"/>
      <c r="H211" s="14"/>
      <c r="I211" s="15"/>
      <c r="J211" s="14"/>
      <c r="K211" s="14"/>
      <c r="L211" s="13"/>
      <c r="M211" s="13"/>
      <c r="N211" s="14"/>
      <c r="O211" s="16" t="str">
        <f ca="1">IF($B211="","",IF(OR($K211="Won",$K211="Lost"),"Closed",IF($M211="","No date set",IF($M211&lt;TODAY(),"Overdue",IF($M211=TODAY(),"Today",IF($M211-TODAY()&lt;=Setup!$B$5,"Soon","Upcoming"))))))</f>
        <v/>
      </c>
      <c r="P211" s="17" t="str">
        <f t="shared" ca="1" si="6"/>
        <v/>
      </c>
      <c r="Q211" s="18" t="str">
        <f t="shared" ca="1" si="7"/>
        <v/>
      </c>
    </row>
    <row r="212" spans="1:17" x14ac:dyDescent="0.3">
      <c r="A212" s="13"/>
      <c r="B212" s="14"/>
      <c r="C212" s="14"/>
      <c r="D212" s="14"/>
      <c r="E212" s="14"/>
      <c r="F212" s="14"/>
      <c r="G212" s="14"/>
      <c r="H212" s="14"/>
      <c r="I212" s="15"/>
      <c r="J212" s="14"/>
      <c r="K212" s="14"/>
      <c r="L212" s="13"/>
      <c r="M212" s="13"/>
      <c r="N212" s="14"/>
      <c r="O212" s="16" t="str">
        <f ca="1">IF($B212="","",IF(OR($K212="Won",$K212="Lost"),"Closed",IF($M212="","No date set",IF($M212&lt;TODAY(),"Overdue",IF($M212=TODAY(),"Today",IF($M212-TODAY()&lt;=Setup!$B$5,"Soon","Upcoming"))))))</f>
        <v/>
      </c>
      <c r="P212" s="17" t="str">
        <f t="shared" ca="1" si="6"/>
        <v/>
      </c>
      <c r="Q212" s="18" t="str">
        <f t="shared" ca="1" si="7"/>
        <v/>
      </c>
    </row>
    <row r="213" spans="1:17" x14ac:dyDescent="0.3">
      <c r="A213" s="13"/>
      <c r="B213" s="14"/>
      <c r="C213" s="14"/>
      <c r="D213" s="14"/>
      <c r="E213" s="14"/>
      <c r="F213" s="14"/>
      <c r="G213" s="14"/>
      <c r="H213" s="14"/>
      <c r="I213" s="15"/>
      <c r="J213" s="14"/>
      <c r="K213" s="14"/>
      <c r="L213" s="13"/>
      <c r="M213" s="13"/>
      <c r="N213" s="14"/>
      <c r="O213" s="16" t="str">
        <f ca="1">IF($B213="","",IF(OR($K213="Won",$K213="Lost"),"Closed",IF($M213="","No date set",IF($M213&lt;TODAY(),"Overdue",IF($M213=TODAY(),"Today",IF($M213-TODAY()&lt;=Setup!$B$5,"Soon","Upcoming"))))))</f>
        <v/>
      </c>
      <c r="P213" s="17" t="str">
        <f t="shared" ca="1" si="6"/>
        <v/>
      </c>
      <c r="Q213" s="18" t="str">
        <f t="shared" ca="1" si="7"/>
        <v/>
      </c>
    </row>
    <row r="214" spans="1:17" x14ac:dyDescent="0.3">
      <c r="A214" s="13"/>
      <c r="B214" s="14"/>
      <c r="C214" s="14"/>
      <c r="D214" s="14"/>
      <c r="E214" s="14"/>
      <c r="F214" s="14"/>
      <c r="G214" s="14"/>
      <c r="H214" s="14"/>
      <c r="I214" s="15"/>
      <c r="J214" s="14"/>
      <c r="K214" s="14"/>
      <c r="L214" s="13"/>
      <c r="M214" s="13"/>
      <c r="N214" s="14"/>
      <c r="O214" s="16" t="str">
        <f ca="1">IF($B214="","",IF(OR($K214="Won",$K214="Lost"),"Closed",IF($M214="","No date set",IF($M214&lt;TODAY(),"Overdue",IF($M214=TODAY(),"Today",IF($M214-TODAY()&lt;=Setup!$B$5,"Soon","Upcoming"))))))</f>
        <v/>
      </c>
      <c r="P214" s="17" t="str">
        <f t="shared" ca="1" si="6"/>
        <v/>
      </c>
      <c r="Q214" s="18" t="str">
        <f t="shared" ca="1" si="7"/>
        <v/>
      </c>
    </row>
    <row r="215" spans="1:17" x14ac:dyDescent="0.3">
      <c r="A215" s="13"/>
      <c r="B215" s="14"/>
      <c r="C215" s="14"/>
      <c r="D215" s="14"/>
      <c r="E215" s="14"/>
      <c r="F215" s="14"/>
      <c r="G215" s="14"/>
      <c r="H215" s="14"/>
      <c r="I215" s="15"/>
      <c r="J215" s="14"/>
      <c r="K215" s="14"/>
      <c r="L215" s="13"/>
      <c r="M215" s="13"/>
      <c r="N215" s="14"/>
      <c r="O215" s="16" t="str">
        <f ca="1">IF($B215="","",IF(OR($K215="Won",$K215="Lost"),"Closed",IF($M215="","No date set",IF($M215&lt;TODAY(),"Overdue",IF($M215=TODAY(),"Today",IF($M215-TODAY()&lt;=Setup!$B$5,"Soon","Upcoming"))))))</f>
        <v/>
      </c>
      <c r="P215" s="17" t="str">
        <f t="shared" ca="1" si="6"/>
        <v/>
      </c>
      <c r="Q215" s="18" t="str">
        <f t="shared" ca="1" si="7"/>
        <v/>
      </c>
    </row>
    <row r="216" spans="1:17" x14ac:dyDescent="0.3">
      <c r="A216" s="13"/>
      <c r="B216" s="14"/>
      <c r="C216" s="14"/>
      <c r="D216" s="14"/>
      <c r="E216" s="14"/>
      <c r="F216" s="14"/>
      <c r="G216" s="14"/>
      <c r="H216" s="14"/>
      <c r="I216" s="15"/>
      <c r="J216" s="14"/>
      <c r="K216" s="14"/>
      <c r="L216" s="13"/>
      <c r="M216" s="13"/>
      <c r="N216" s="14"/>
      <c r="O216" s="16" t="str">
        <f ca="1">IF($B216="","",IF(OR($K216="Won",$K216="Lost"),"Closed",IF($M216="","No date set",IF($M216&lt;TODAY(),"Overdue",IF($M216=TODAY(),"Today",IF($M216-TODAY()&lt;=Setup!$B$5,"Soon","Upcoming"))))))</f>
        <v/>
      </c>
      <c r="P216" s="17" t="str">
        <f t="shared" ca="1" si="6"/>
        <v/>
      </c>
      <c r="Q216" s="18" t="str">
        <f t="shared" ca="1" si="7"/>
        <v/>
      </c>
    </row>
    <row r="217" spans="1:17" x14ac:dyDescent="0.3">
      <c r="A217" s="13"/>
      <c r="B217" s="14"/>
      <c r="C217" s="14"/>
      <c r="D217" s="14"/>
      <c r="E217" s="14"/>
      <c r="F217" s="14"/>
      <c r="G217" s="14"/>
      <c r="H217" s="14"/>
      <c r="I217" s="15"/>
      <c r="J217" s="14"/>
      <c r="K217" s="14"/>
      <c r="L217" s="13"/>
      <c r="M217" s="13"/>
      <c r="N217" s="14"/>
      <c r="O217" s="16" t="str">
        <f ca="1">IF($B217="","",IF(OR($K217="Won",$K217="Lost"),"Closed",IF($M217="","No date set",IF($M217&lt;TODAY(),"Overdue",IF($M217=TODAY(),"Today",IF($M217-TODAY()&lt;=Setup!$B$5,"Soon","Upcoming"))))))</f>
        <v/>
      </c>
      <c r="P217" s="17" t="str">
        <f t="shared" ca="1" si="6"/>
        <v/>
      </c>
      <c r="Q217" s="18" t="str">
        <f t="shared" ca="1" si="7"/>
        <v/>
      </c>
    </row>
    <row r="218" spans="1:17" x14ac:dyDescent="0.3">
      <c r="A218" s="13"/>
      <c r="B218" s="14"/>
      <c r="C218" s="14"/>
      <c r="D218" s="14"/>
      <c r="E218" s="14"/>
      <c r="F218" s="14"/>
      <c r="G218" s="14"/>
      <c r="H218" s="14"/>
      <c r="I218" s="15"/>
      <c r="J218" s="14"/>
      <c r="K218" s="14"/>
      <c r="L218" s="13"/>
      <c r="M218" s="13"/>
      <c r="N218" s="14"/>
      <c r="O218" s="16" t="str">
        <f ca="1">IF($B218="","",IF(OR($K218="Won",$K218="Lost"),"Closed",IF($M218="","No date set",IF($M218&lt;TODAY(),"Overdue",IF($M218=TODAY(),"Today",IF($M218-TODAY()&lt;=Setup!$B$5,"Soon","Upcoming"))))))</f>
        <v/>
      </c>
      <c r="P218" s="17" t="str">
        <f t="shared" ca="1" si="6"/>
        <v/>
      </c>
      <c r="Q218" s="18" t="str">
        <f t="shared" ca="1" si="7"/>
        <v/>
      </c>
    </row>
    <row r="219" spans="1:17" x14ac:dyDescent="0.3">
      <c r="A219" s="13"/>
      <c r="B219" s="14"/>
      <c r="C219" s="14"/>
      <c r="D219" s="14"/>
      <c r="E219" s="14"/>
      <c r="F219" s="14"/>
      <c r="G219" s="14"/>
      <c r="H219" s="14"/>
      <c r="I219" s="15"/>
      <c r="J219" s="14"/>
      <c r="K219" s="14"/>
      <c r="L219" s="13"/>
      <c r="M219" s="13"/>
      <c r="N219" s="14"/>
      <c r="O219" s="16" t="str">
        <f ca="1">IF($B219="","",IF(OR($K219="Won",$K219="Lost"),"Closed",IF($M219="","No date set",IF($M219&lt;TODAY(),"Overdue",IF($M219=TODAY(),"Today",IF($M219-TODAY()&lt;=Setup!$B$5,"Soon","Upcoming"))))))</f>
        <v/>
      </c>
      <c r="P219" s="17" t="str">
        <f t="shared" ca="1" si="6"/>
        <v/>
      </c>
      <c r="Q219" s="18" t="str">
        <f t="shared" ca="1" si="7"/>
        <v/>
      </c>
    </row>
    <row r="220" spans="1:17" x14ac:dyDescent="0.3">
      <c r="A220" s="13"/>
      <c r="B220" s="14"/>
      <c r="C220" s="14"/>
      <c r="D220" s="14"/>
      <c r="E220" s="14"/>
      <c r="F220" s="14"/>
      <c r="G220" s="14"/>
      <c r="H220" s="14"/>
      <c r="I220" s="15"/>
      <c r="J220" s="14"/>
      <c r="K220" s="14"/>
      <c r="L220" s="13"/>
      <c r="M220" s="13"/>
      <c r="N220" s="14"/>
      <c r="O220" s="16" t="str">
        <f ca="1">IF($B220="","",IF(OR($K220="Won",$K220="Lost"),"Closed",IF($M220="","No date set",IF($M220&lt;TODAY(),"Overdue",IF($M220=TODAY(),"Today",IF($M220-TODAY()&lt;=Setup!$B$5,"Soon","Upcoming"))))))</f>
        <v/>
      </c>
      <c r="P220" s="17" t="str">
        <f t="shared" ca="1" si="6"/>
        <v/>
      </c>
      <c r="Q220" s="18" t="str">
        <f t="shared" ca="1" si="7"/>
        <v/>
      </c>
    </row>
    <row r="221" spans="1:17" x14ac:dyDescent="0.3">
      <c r="A221" s="13"/>
      <c r="B221" s="14"/>
      <c r="C221" s="14"/>
      <c r="D221" s="14"/>
      <c r="E221" s="14"/>
      <c r="F221" s="14"/>
      <c r="G221" s="14"/>
      <c r="H221" s="14"/>
      <c r="I221" s="15"/>
      <c r="J221" s="14"/>
      <c r="K221" s="14"/>
      <c r="L221" s="13"/>
      <c r="M221" s="13"/>
      <c r="N221" s="14"/>
      <c r="O221" s="16" t="str">
        <f ca="1">IF($B221="","",IF(OR($K221="Won",$K221="Lost"),"Closed",IF($M221="","No date set",IF($M221&lt;TODAY(),"Overdue",IF($M221=TODAY(),"Today",IF($M221-TODAY()&lt;=Setup!$B$5,"Soon","Upcoming"))))))</f>
        <v/>
      </c>
      <c r="P221" s="17" t="str">
        <f t="shared" ca="1" si="6"/>
        <v/>
      </c>
      <c r="Q221" s="18" t="str">
        <f t="shared" ca="1" si="7"/>
        <v/>
      </c>
    </row>
    <row r="222" spans="1:17" x14ac:dyDescent="0.3">
      <c r="A222" s="13"/>
      <c r="B222" s="14"/>
      <c r="C222" s="14"/>
      <c r="D222" s="14"/>
      <c r="E222" s="14"/>
      <c r="F222" s="14"/>
      <c r="G222" s="14"/>
      <c r="H222" s="14"/>
      <c r="I222" s="15"/>
      <c r="J222" s="14"/>
      <c r="K222" s="14"/>
      <c r="L222" s="13"/>
      <c r="M222" s="13"/>
      <c r="N222" s="14"/>
      <c r="O222" s="16" t="str">
        <f ca="1">IF($B222="","",IF(OR($K222="Won",$K222="Lost"),"Closed",IF($M222="","No date set",IF($M222&lt;TODAY(),"Overdue",IF($M222=TODAY(),"Today",IF($M222-TODAY()&lt;=Setup!$B$5,"Soon","Upcoming"))))))</f>
        <v/>
      </c>
      <c r="P222" s="17" t="str">
        <f t="shared" ca="1" si="6"/>
        <v/>
      </c>
      <c r="Q222" s="18" t="str">
        <f t="shared" ca="1" si="7"/>
        <v/>
      </c>
    </row>
    <row r="223" spans="1:17" x14ac:dyDescent="0.3">
      <c r="A223" s="13"/>
      <c r="B223" s="14"/>
      <c r="C223" s="14"/>
      <c r="D223" s="14"/>
      <c r="E223" s="14"/>
      <c r="F223" s="14"/>
      <c r="G223" s="14"/>
      <c r="H223" s="14"/>
      <c r="I223" s="15"/>
      <c r="J223" s="14"/>
      <c r="K223" s="14"/>
      <c r="L223" s="13"/>
      <c r="M223" s="13"/>
      <c r="N223" s="14"/>
      <c r="O223" s="16" t="str">
        <f ca="1">IF($B223="","",IF(OR($K223="Won",$K223="Lost"),"Closed",IF($M223="","No date set",IF($M223&lt;TODAY(),"Overdue",IF($M223=TODAY(),"Today",IF($M223-TODAY()&lt;=Setup!$B$5,"Soon","Upcoming"))))))</f>
        <v/>
      </c>
      <c r="P223" s="17" t="str">
        <f t="shared" ca="1" si="6"/>
        <v/>
      </c>
      <c r="Q223" s="18" t="str">
        <f t="shared" ca="1" si="7"/>
        <v/>
      </c>
    </row>
    <row r="224" spans="1:17" x14ac:dyDescent="0.3">
      <c r="A224" s="13"/>
      <c r="B224" s="14"/>
      <c r="C224" s="14"/>
      <c r="D224" s="14"/>
      <c r="E224" s="14"/>
      <c r="F224" s="14"/>
      <c r="G224" s="14"/>
      <c r="H224" s="14"/>
      <c r="I224" s="15"/>
      <c r="J224" s="14"/>
      <c r="K224" s="14"/>
      <c r="L224" s="13"/>
      <c r="M224" s="13"/>
      <c r="N224" s="14"/>
      <c r="O224" s="16" t="str">
        <f ca="1">IF($B224="","",IF(OR($K224="Won",$K224="Lost"),"Closed",IF($M224="","No date set",IF($M224&lt;TODAY(),"Overdue",IF($M224=TODAY(),"Today",IF($M224-TODAY()&lt;=Setup!$B$5,"Soon","Upcoming"))))))</f>
        <v/>
      </c>
      <c r="P224" s="17" t="str">
        <f t="shared" ca="1" si="6"/>
        <v/>
      </c>
      <c r="Q224" s="18" t="str">
        <f t="shared" ca="1" si="7"/>
        <v/>
      </c>
    </row>
    <row r="225" spans="1:17" x14ac:dyDescent="0.3">
      <c r="A225" s="13"/>
      <c r="B225" s="14"/>
      <c r="C225" s="14"/>
      <c r="D225" s="14"/>
      <c r="E225" s="14"/>
      <c r="F225" s="14"/>
      <c r="G225" s="14"/>
      <c r="H225" s="14"/>
      <c r="I225" s="15"/>
      <c r="J225" s="14"/>
      <c r="K225" s="14"/>
      <c r="L225" s="13"/>
      <c r="M225" s="13"/>
      <c r="N225" s="14"/>
      <c r="O225" s="16" t="str">
        <f ca="1">IF($B225="","",IF(OR($K225="Won",$K225="Lost"),"Closed",IF($M225="","No date set",IF($M225&lt;TODAY(),"Overdue",IF($M225=TODAY(),"Today",IF($M225-TODAY()&lt;=Setup!$B$5,"Soon","Upcoming"))))))</f>
        <v/>
      </c>
      <c r="P225" s="17" t="str">
        <f t="shared" ca="1" si="6"/>
        <v/>
      </c>
      <c r="Q225" s="18" t="str">
        <f t="shared" ca="1" si="7"/>
        <v/>
      </c>
    </row>
    <row r="226" spans="1:17" x14ac:dyDescent="0.3">
      <c r="A226" s="13"/>
      <c r="B226" s="14"/>
      <c r="C226" s="14"/>
      <c r="D226" s="14"/>
      <c r="E226" s="14"/>
      <c r="F226" s="14"/>
      <c r="G226" s="14"/>
      <c r="H226" s="14"/>
      <c r="I226" s="15"/>
      <c r="J226" s="14"/>
      <c r="K226" s="14"/>
      <c r="L226" s="13"/>
      <c r="M226" s="13"/>
      <c r="N226" s="14"/>
      <c r="O226" s="16" t="str">
        <f ca="1">IF($B226="","",IF(OR($K226="Won",$K226="Lost"),"Closed",IF($M226="","No date set",IF($M226&lt;TODAY(),"Overdue",IF($M226=TODAY(),"Today",IF($M226-TODAY()&lt;=Setup!$B$5,"Soon","Upcoming"))))))</f>
        <v/>
      </c>
      <c r="P226" s="17" t="str">
        <f t="shared" ca="1" si="6"/>
        <v/>
      </c>
      <c r="Q226" s="18" t="str">
        <f t="shared" ca="1" si="7"/>
        <v/>
      </c>
    </row>
    <row r="227" spans="1:17" x14ac:dyDescent="0.3">
      <c r="A227" s="13"/>
      <c r="B227" s="14"/>
      <c r="C227" s="14"/>
      <c r="D227" s="14"/>
      <c r="E227" s="14"/>
      <c r="F227" s="14"/>
      <c r="G227" s="14"/>
      <c r="H227" s="14"/>
      <c r="I227" s="15"/>
      <c r="J227" s="14"/>
      <c r="K227" s="14"/>
      <c r="L227" s="13"/>
      <c r="M227" s="13"/>
      <c r="N227" s="14"/>
      <c r="O227" s="16" t="str">
        <f ca="1">IF($B227="","",IF(OR($K227="Won",$K227="Lost"),"Closed",IF($M227="","No date set",IF($M227&lt;TODAY(),"Overdue",IF($M227=TODAY(),"Today",IF($M227-TODAY()&lt;=Setup!$B$5,"Soon","Upcoming"))))))</f>
        <v/>
      </c>
      <c r="P227" s="17" t="str">
        <f t="shared" ca="1" si="6"/>
        <v/>
      </c>
      <c r="Q227" s="18" t="str">
        <f t="shared" ca="1" si="7"/>
        <v/>
      </c>
    </row>
    <row r="228" spans="1:17" x14ac:dyDescent="0.3">
      <c r="A228" s="13"/>
      <c r="B228" s="14"/>
      <c r="C228" s="14"/>
      <c r="D228" s="14"/>
      <c r="E228" s="14"/>
      <c r="F228" s="14"/>
      <c r="G228" s="14"/>
      <c r="H228" s="14"/>
      <c r="I228" s="15"/>
      <c r="J228" s="14"/>
      <c r="K228" s="14"/>
      <c r="L228" s="13"/>
      <c r="M228" s="13"/>
      <c r="N228" s="14"/>
      <c r="O228" s="16" t="str">
        <f ca="1">IF($B228="","",IF(OR($K228="Won",$K228="Lost"),"Closed",IF($M228="","No date set",IF($M228&lt;TODAY(),"Overdue",IF($M228=TODAY(),"Today",IF($M228-TODAY()&lt;=Setup!$B$5,"Soon","Upcoming"))))))</f>
        <v/>
      </c>
      <c r="P228" s="17" t="str">
        <f t="shared" ca="1" si="6"/>
        <v/>
      </c>
      <c r="Q228" s="18" t="str">
        <f t="shared" ca="1" si="7"/>
        <v/>
      </c>
    </row>
    <row r="229" spans="1:17" x14ac:dyDescent="0.3">
      <c r="A229" s="13"/>
      <c r="B229" s="14"/>
      <c r="C229" s="14"/>
      <c r="D229" s="14"/>
      <c r="E229" s="14"/>
      <c r="F229" s="14"/>
      <c r="G229" s="14"/>
      <c r="H229" s="14"/>
      <c r="I229" s="15"/>
      <c r="J229" s="14"/>
      <c r="K229" s="14"/>
      <c r="L229" s="13"/>
      <c r="M229" s="13"/>
      <c r="N229" s="14"/>
      <c r="O229" s="16" t="str">
        <f ca="1">IF($B229="","",IF(OR($K229="Won",$K229="Lost"),"Closed",IF($M229="","No date set",IF($M229&lt;TODAY(),"Overdue",IF($M229=TODAY(),"Today",IF($M229-TODAY()&lt;=Setup!$B$5,"Soon","Upcoming"))))))</f>
        <v/>
      </c>
      <c r="P229" s="17" t="str">
        <f t="shared" ca="1" si="6"/>
        <v/>
      </c>
      <c r="Q229" s="18" t="str">
        <f t="shared" ca="1" si="7"/>
        <v/>
      </c>
    </row>
    <row r="230" spans="1:17" x14ac:dyDescent="0.3">
      <c r="A230" s="13"/>
      <c r="B230" s="14"/>
      <c r="C230" s="14"/>
      <c r="D230" s="14"/>
      <c r="E230" s="14"/>
      <c r="F230" s="14"/>
      <c r="G230" s="14"/>
      <c r="H230" s="14"/>
      <c r="I230" s="15"/>
      <c r="J230" s="14"/>
      <c r="K230" s="14"/>
      <c r="L230" s="13"/>
      <c r="M230" s="13"/>
      <c r="N230" s="14"/>
      <c r="O230" s="16" t="str">
        <f ca="1">IF($B230="","",IF(OR($K230="Won",$K230="Lost"),"Closed",IF($M230="","No date set",IF($M230&lt;TODAY(),"Overdue",IF($M230=TODAY(),"Today",IF($M230-TODAY()&lt;=Setup!$B$5,"Soon","Upcoming"))))))</f>
        <v/>
      </c>
      <c r="P230" s="17" t="str">
        <f t="shared" ca="1" si="6"/>
        <v/>
      </c>
      <c r="Q230" s="18" t="str">
        <f t="shared" ca="1" si="7"/>
        <v/>
      </c>
    </row>
    <row r="231" spans="1:17" x14ac:dyDescent="0.3">
      <c r="A231" s="13"/>
      <c r="B231" s="14"/>
      <c r="C231" s="14"/>
      <c r="D231" s="14"/>
      <c r="E231" s="14"/>
      <c r="F231" s="14"/>
      <c r="G231" s="14"/>
      <c r="H231" s="14"/>
      <c r="I231" s="15"/>
      <c r="J231" s="14"/>
      <c r="K231" s="14"/>
      <c r="L231" s="13"/>
      <c r="M231" s="13"/>
      <c r="N231" s="14"/>
      <c r="O231" s="16" t="str">
        <f ca="1">IF($B231="","",IF(OR($K231="Won",$K231="Lost"),"Closed",IF($M231="","No date set",IF($M231&lt;TODAY(),"Overdue",IF($M231=TODAY(),"Today",IF($M231-TODAY()&lt;=Setup!$B$5,"Soon","Upcoming"))))))</f>
        <v/>
      </c>
      <c r="P231" s="17" t="str">
        <f t="shared" ca="1" si="6"/>
        <v/>
      </c>
      <c r="Q231" s="18" t="str">
        <f t="shared" ca="1" si="7"/>
        <v/>
      </c>
    </row>
    <row r="232" spans="1:17" x14ac:dyDescent="0.3">
      <c r="A232" s="13"/>
      <c r="B232" s="14"/>
      <c r="C232" s="14"/>
      <c r="D232" s="14"/>
      <c r="E232" s="14"/>
      <c r="F232" s="14"/>
      <c r="G232" s="14"/>
      <c r="H232" s="14"/>
      <c r="I232" s="15"/>
      <c r="J232" s="14"/>
      <c r="K232" s="14"/>
      <c r="L232" s="13"/>
      <c r="M232" s="13"/>
      <c r="N232" s="14"/>
      <c r="O232" s="16" t="str">
        <f ca="1">IF($B232="","",IF(OR($K232="Won",$K232="Lost"),"Closed",IF($M232="","No date set",IF($M232&lt;TODAY(),"Overdue",IF($M232=TODAY(),"Today",IF($M232-TODAY()&lt;=Setup!$B$5,"Soon","Upcoming"))))))</f>
        <v/>
      </c>
      <c r="P232" s="17" t="str">
        <f t="shared" ca="1" si="6"/>
        <v/>
      </c>
      <c r="Q232" s="18" t="str">
        <f t="shared" ca="1" si="7"/>
        <v/>
      </c>
    </row>
    <row r="233" spans="1:17" x14ac:dyDescent="0.3">
      <c r="A233" s="13"/>
      <c r="B233" s="14"/>
      <c r="C233" s="14"/>
      <c r="D233" s="14"/>
      <c r="E233" s="14"/>
      <c r="F233" s="14"/>
      <c r="G233" s="14"/>
      <c r="H233" s="14"/>
      <c r="I233" s="15"/>
      <c r="J233" s="14"/>
      <c r="K233" s="14"/>
      <c r="L233" s="13"/>
      <c r="M233" s="13"/>
      <c r="N233" s="14"/>
      <c r="O233" s="16" t="str">
        <f ca="1">IF($B233="","",IF(OR($K233="Won",$K233="Lost"),"Closed",IF($M233="","No date set",IF($M233&lt;TODAY(),"Overdue",IF($M233=TODAY(),"Today",IF($M233-TODAY()&lt;=Setup!$B$5,"Soon","Upcoming"))))))</f>
        <v/>
      </c>
      <c r="P233" s="17" t="str">
        <f t="shared" ca="1" si="6"/>
        <v/>
      </c>
      <c r="Q233" s="18" t="str">
        <f t="shared" ca="1" si="7"/>
        <v/>
      </c>
    </row>
    <row r="234" spans="1:17" x14ac:dyDescent="0.3">
      <c r="A234" s="13"/>
      <c r="B234" s="14"/>
      <c r="C234" s="14"/>
      <c r="D234" s="14"/>
      <c r="E234" s="14"/>
      <c r="F234" s="14"/>
      <c r="G234" s="14"/>
      <c r="H234" s="14"/>
      <c r="I234" s="15"/>
      <c r="J234" s="14"/>
      <c r="K234" s="14"/>
      <c r="L234" s="13"/>
      <c r="M234" s="13"/>
      <c r="N234" s="14"/>
      <c r="O234" s="16" t="str">
        <f ca="1">IF($B234="","",IF(OR($K234="Won",$K234="Lost"),"Closed",IF($M234="","No date set",IF($M234&lt;TODAY(),"Overdue",IF($M234=TODAY(),"Today",IF($M234-TODAY()&lt;=Setup!$B$5,"Soon","Upcoming"))))))</f>
        <v/>
      </c>
      <c r="P234" s="17" t="str">
        <f t="shared" ca="1" si="6"/>
        <v/>
      </c>
      <c r="Q234" s="18" t="str">
        <f t="shared" ca="1" si="7"/>
        <v/>
      </c>
    </row>
    <row r="235" spans="1:17" x14ac:dyDescent="0.3">
      <c r="A235" s="13"/>
      <c r="B235" s="14"/>
      <c r="C235" s="14"/>
      <c r="D235" s="14"/>
      <c r="E235" s="14"/>
      <c r="F235" s="14"/>
      <c r="G235" s="14"/>
      <c r="H235" s="14"/>
      <c r="I235" s="15"/>
      <c r="J235" s="14"/>
      <c r="K235" s="14"/>
      <c r="L235" s="13"/>
      <c r="M235" s="13"/>
      <c r="N235" s="14"/>
      <c r="O235" s="16" t="str">
        <f ca="1">IF($B235="","",IF(OR($K235="Won",$K235="Lost"),"Closed",IF($M235="","No date set",IF($M235&lt;TODAY(),"Overdue",IF($M235=TODAY(),"Today",IF($M235-TODAY()&lt;=Setup!$B$5,"Soon","Upcoming"))))))</f>
        <v/>
      </c>
      <c r="P235" s="17" t="str">
        <f t="shared" ca="1" si="6"/>
        <v/>
      </c>
      <c r="Q235" s="18" t="str">
        <f t="shared" ca="1" si="7"/>
        <v/>
      </c>
    </row>
    <row r="236" spans="1:17" x14ac:dyDescent="0.3">
      <c r="A236" s="13"/>
      <c r="B236" s="14"/>
      <c r="C236" s="14"/>
      <c r="D236" s="14"/>
      <c r="E236" s="14"/>
      <c r="F236" s="14"/>
      <c r="G236" s="14"/>
      <c r="H236" s="14"/>
      <c r="I236" s="15"/>
      <c r="J236" s="14"/>
      <c r="K236" s="14"/>
      <c r="L236" s="13"/>
      <c r="M236" s="13"/>
      <c r="N236" s="14"/>
      <c r="O236" s="16" t="str">
        <f ca="1">IF($B236="","",IF(OR($K236="Won",$K236="Lost"),"Closed",IF($M236="","No date set",IF($M236&lt;TODAY(),"Overdue",IF($M236=TODAY(),"Today",IF($M236-TODAY()&lt;=Setup!$B$5,"Soon","Upcoming"))))))</f>
        <v/>
      </c>
      <c r="P236" s="17" t="str">
        <f t="shared" ca="1" si="6"/>
        <v/>
      </c>
      <c r="Q236" s="18" t="str">
        <f t="shared" ca="1" si="7"/>
        <v/>
      </c>
    </row>
    <row r="237" spans="1:17" x14ac:dyDescent="0.3">
      <c r="A237" s="13"/>
      <c r="B237" s="14"/>
      <c r="C237" s="14"/>
      <c r="D237" s="14"/>
      <c r="E237" s="14"/>
      <c r="F237" s="14"/>
      <c r="G237" s="14"/>
      <c r="H237" s="14"/>
      <c r="I237" s="15"/>
      <c r="J237" s="14"/>
      <c r="K237" s="14"/>
      <c r="L237" s="13"/>
      <c r="M237" s="13"/>
      <c r="N237" s="14"/>
      <c r="O237" s="16" t="str">
        <f ca="1">IF($B237="","",IF(OR($K237="Won",$K237="Lost"),"Closed",IF($M237="","No date set",IF($M237&lt;TODAY(),"Overdue",IF($M237=TODAY(),"Today",IF($M237-TODAY()&lt;=Setup!$B$5,"Soon","Upcoming"))))))</f>
        <v/>
      </c>
      <c r="P237" s="17" t="str">
        <f t="shared" ca="1" si="6"/>
        <v/>
      </c>
      <c r="Q237" s="18" t="str">
        <f t="shared" ca="1" si="7"/>
        <v/>
      </c>
    </row>
    <row r="238" spans="1:17" x14ac:dyDescent="0.3">
      <c r="A238" s="13"/>
      <c r="B238" s="14"/>
      <c r="C238" s="14"/>
      <c r="D238" s="14"/>
      <c r="E238" s="14"/>
      <c r="F238" s="14"/>
      <c r="G238" s="14"/>
      <c r="H238" s="14"/>
      <c r="I238" s="15"/>
      <c r="J238" s="14"/>
      <c r="K238" s="14"/>
      <c r="L238" s="13"/>
      <c r="M238" s="13"/>
      <c r="N238" s="14"/>
      <c r="O238" s="16" t="str">
        <f ca="1">IF($B238="","",IF(OR($K238="Won",$K238="Lost"),"Closed",IF($M238="","No date set",IF($M238&lt;TODAY(),"Overdue",IF($M238=TODAY(),"Today",IF($M238-TODAY()&lt;=Setup!$B$5,"Soon","Upcoming"))))))</f>
        <v/>
      </c>
      <c r="P238" s="17" t="str">
        <f t="shared" ca="1" si="6"/>
        <v/>
      </c>
      <c r="Q238" s="18" t="str">
        <f t="shared" ca="1" si="7"/>
        <v/>
      </c>
    </row>
    <row r="239" spans="1:17" x14ac:dyDescent="0.3">
      <c r="A239" s="13"/>
      <c r="B239" s="14"/>
      <c r="C239" s="14"/>
      <c r="D239" s="14"/>
      <c r="E239" s="14"/>
      <c r="F239" s="14"/>
      <c r="G239" s="14"/>
      <c r="H239" s="14"/>
      <c r="I239" s="15"/>
      <c r="J239" s="14"/>
      <c r="K239" s="14"/>
      <c r="L239" s="13"/>
      <c r="M239" s="13"/>
      <c r="N239" s="14"/>
      <c r="O239" s="16" t="str">
        <f ca="1">IF($B239="","",IF(OR($K239="Won",$K239="Lost"),"Closed",IF($M239="","No date set",IF($M239&lt;TODAY(),"Overdue",IF($M239=TODAY(),"Today",IF($M239-TODAY()&lt;=Setup!$B$5,"Soon","Upcoming"))))))</f>
        <v/>
      </c>
      <c r="P239" s="17" t="str">
        <f t="shared" ca="1" si="6"/>
        <v/>
      </c>
      <c r="Q239" s="18" t="str">
        <f t="shared" ca="1" si="7"/>
        <v/>
      </c>
    </row>
    <row r="240" spans="1:17" x14ac:dyDescent="0.3">
      <c r="A240" s="13"/>
      <c r="B240" s="14"/>
      <c r="C240" s="14"/>
      <c r="D240" s="14"/>
      <c r="E240" s="14"/>
      <c r="F240" s="14"/>
      <c r="G240" s="14"/>
      <c r="H240" s="14"/>
      <c r="I240" s="15"/>
      <c r="J240" s="14"/>
      <c r="K240" s="14"/>
      <c r="L240" s="13"/>
      <c r="M240" s="13"/>
      <c r="N240" s="14"/>
      <c r="O240" s="16" t="str">
        <f ca="1">IF($B240="","",IF(OR($K240="Won",$K240="Lost"),"Closed",IF($M240="","No date set",IF($M240&lt;TODAY(),"Overdue",IF($M240=TODAY(),"Today",IF($M240-TODAY()&lt;=Setup!$B$5,"Soon","Upcoming"))))))</f>
        <v/>
      </c>
      <c r="P240" s="17" t="str">
        <f t="shared" ca="1" si="6"/>
        <v/>
      </c>
      <c r="Q240" s="18" t="str">
        <f t="shared" ca="1" si="7"/>
        <v/>
      </c>
    </row>
    <row r="241" spans="1:17" x14ac:dyDescent="0.3">
      <c r="A241" s="13"/>
      <c r="B241" s="14"/>
      <c r="C241" s="14"/>
      <c r="D241" s="14"/>
      <c r="E241" s="14"/>
      <c r="F241" s="14"/>
      <c r="G241" s="14"/>
      <c r="H241" s="14"/>
      <c r="I241" s="15"/>
      <c r="J241" s="14"/>
      <c r="K241" s="14"/>
      <c r="L241" s="13"/>
      <c r="M241" s="13"/>
      <c r="N241" s="14"/>
      <c r="O241" s="16" t="str">
        <f ca="1">IF($B241="","",IF(OR($K241="Won",$K241="Lost"),"Closed",IF($M241="","No date set",IF($M241&lt;TODAY(),"Overdue",IF($M241=TODAY(),"Today",IF($M241-TODAY()&lt;=Setup!$B$5,"Soon","Upcoming"))))))</f>
        <v/>
      </c>
      <c r="P241" s="17" t="str">
        <f t="shared" ca="1" si="6"/>
        <v/>
      </c>
      <c r="Q241" s="18" t="str">
        <f t="shared" ca="1" si="7"/>
        <v/>
      </c>
    </row>
    <row r="242" spans="1:17" x14ac:dyDescent="0.3">
      <c r="A242" s="13"/>
      <c r="B242" s="14"/>
      <c r="C242" s="14"/>
      <c r="D242" s="14"/>
      <c r="E242" s="14"/>
      <c r="F242" s="14"/>
      <c r="G242" s="14"/>
      <c r="H242" s="14"/>
      <c r="I242" s="15"/>
      <c r="J242" s="14"/>
      <c r="K242" s="14"/>
      <c r="L242" s="13"/>
      <c r="M242" s="13"/>
      <c r="N242" s="14"/>
      <c r="O242" s="16" t="str">
        <f ca="1">IF($B242="","",IF(OR($K242="Won",$K242="Lost"),"Closed",IF($M242="","No date set",IF($M242&lt;TODAY(),"Overdue",IF($M242=TODAY(),"Today",IF($M242-TODAY()&lt;=Setup!$B$5,"Soon","Upcoming"))))))</f>
        <v/>
      </c>
      <c r="P242" s="17" t="str">
        <f t="shared" ca="1" si="6"/>
        <v/>
      </c>
      <c r="Q242" s="18" t="str">
        <f t="shared" ca="1" si="7"/>
        <v/>
      </c>
    </row>
    <row r="243" spans="1:17" x14ac:dyDescent="0.3">
      <c r="A243" s="13"/>
      <c r="B243" s="14"/>
      <c r="C243" s="14"/>
      <c r="D243" s="14"/>
      <c r="E243" s="14"/>
      <c r="F243" s="14"/>
      <c r="G243" s="14"/>
      <c r="H243" s="14"/>
      <c r="I243" s="15"/>
      <c r="J243" s="14"/>
      <c r="K243" s="14"/>
      <c r="L243" s="13"/>
      <c r="M243" s="13"/>
      <c r="N243" s="14"/>
      <c r="O243" s="16" t="str">
        <f ca="1">IF($B243="","",IF(OR($K243="Won",$K243="Lost"),"Closed",IF($M243="","No date set",IF($M243&lt;TODAY(),"Overdue",IF($M243=TODAY(),"Today",IF($M243-TODAY()&lt;=Setup!$B$5,"Soon","Upcoming"))))))</f>
        <v/>
      </c>
      <c r="P243" s="17" t="str">
        <f t="shared" ca="1" si="6"/>
        <v/>
      </c>
      <c r="Q243" s="18" t="str">
        <f t="shared" ca="1" si="7"/>
        <v/>
      </c>
    </row>
    <row r="244" spans="1:17" x14ac:dyDescent="0.3">
      <c r="A244" s="13"/>
      <c r="B244" s="14"/>
      <c r="C244" s="14"/>
      <c r="D244" s="14"/>
      <c r="E244" s="14"/>
      <c r="F244" s="14"/>
      <c r="G244" s="14"/>
      <c r="H244" s="14"/>
      <c r="I244" s="15"/>
      <c r="J244" s="14"/>
      <c r="K244" s="14"/>
      <c r="L244" s="13"/>
      <c r="M244" s="13"/>
      <c r="N244" s="14"/>
      <c r="O244" s="16" t="str">
        <f ca="1">IF($B244="","",IF(OR($K244="Won",$K244="Lost"),"Closed",IF($M244="","No date set",IF($M244&lt;TODAY(),"Overdue",IF($M244=TODAY(),"Today",IF($M244-TODAY()&lt;=Setup!$B$5,"Soon","Upcoming"))))))</f>
        <v/>
      </c>
      <c r="P244" s="17" t="str">
        <f t="shared" ca="1" si="6"/>
        <v/>
      </c>
      <c r="Q244" s="18" t="str">
        <f t="shared" ca="1" si="7"/>
        <v/>
      </c>
    </row>
    <row r="245" spans="1:17" x14ac:dyDescent="0.3">
      <c r="A245" s="13"/>
      <c r="B245" s="14"/>
      <c r="C245" s="14"/>
      <c r="D245" s="14"/>
      <c r="E245" s="14"/>
      <c r="F245" s="14"/>
      <c r="G245" s="14"/>
      <c r="H245" s="14"/>
      <c r="I245" s="15"/>
      <c r="J245" s="14"/>
      <c r="K245" s="14"/>
      <c r="L245" s="13"/>
      <c r="M245" s="13"/>
      <c r="N245" s="14"/>
      <c r="O245" s="16" t="str">
        <f ca="1">IF($B245="","",IF(OR($K245="Won",$K245="Lost"),"Closed",IF($M245="","No date set",IF($M245&lt;TODAY(),"Overdue",IF($M245=TODAY(),"Today",IF($M245-TODAY()&lt;=Setup!$B$5,"Soon","Upcoming"))))))</f>
        <v/>
      </c>
      <c r="P245" s="17" t="str">
        <f t="shared" ca="1" si="6"/>
        <v/>
      </c>
      <c r="Q245" s="18" t="str">
        <f t="shared" ca="1" si="7"/>
        <v/>
      </c>
    </row>
    <row r="246" spans="1:17" x14ac:dyDescent="0.3">
      <c r="A246" s="13"/>
      <c r="B246" s="14"/>
      <c r="C246" s="14"/>
      <c r="D246" s="14"/>
      <c r="E246" s="14"/>
      <c r="F246" s="14"/>
      <c r="G246" s="14"/>
      <c r="H246" s="14"/>
      <c r="I246" s="15"/>
      <c r="J246" s="14"/>
      <c r="K246" s="14"/>
      <c r="L246" s="13"/>
      <c r="M246" s="13"/>
      <c r="N246" s="14"/>
      <c r="O246" s="16" t="str">
        <f ca="1">IF($B246="","",IF(OR($K246="Won",$K246="Lost"),"Closed",IF($M246="","No date set",IF($M246&lt;TODAY(),"Overdue",IF($M246=TODAY(),"Today",IF($M246-TODAY()&lt;=Setup!$B$5,"Soon","Upcoming"))))))</f>
        <v/>
      </c>
      <c r="P246" s="17" t="str">
        <f t="shared" ca="1" si="6"/>
        <v/>
      </c>
      <c r="Q246" s="18" t="str">
        <f t="shared" ca="1" si="7"/>
        <v/>
      </c>
    </row>
    <row r="247" spans="1:17" x14ac:dyDescent="0.3">
      <c r="A247" s="13"/>
      <c r="B247" s="14"/>
      <c r="C247" s="14"/>
      <c r="D247" s="14"/>
      <c r="E247" s="14"/>
      <c r="F247" s="14"/>
      <c r="G247" s="14"/>
      <c r="H247" s="14"/>
      <c r="I247" s="15"/>
      <c r="J247" s="14"/>
      <c r="K247" s="14"/>
      <c r="L247" s="13"/>
      <c r="M247" s="13"/>
      <c r="N247" s="14"/>
      <c r="O247" s="16" t="str">
        <f ca="1">IF($B247="","",IF(OR($K247="Won",$K247="Lost"),"Closed",IF($M247="","No date set",IF($M247&lt;TODAY(),"Overdue",IF($M247=TODAY(),"Today",IF($M247-TODAY()&lt;=Setup!$B$5,"Soon","Upcoming"))))))</f>
        <v/>
      </c>
      <c r="P247" s="17" t="str">
        <f t="shared" ca="1" si="6"/>
        <v/>
      </c>
      <c r="Q247" s="18" t="str">
        <f t="shared" ca="1" si="7"/>
        <v/>
      </c>
    </row>
    <row r="248" spans="1:17" x14ac:dyDescent="0.3">
      <c r="A248" s="13"/>
      <c r="B248" s="14"/>
      <c r="C248" s="14"/>
      <c r="D248" s="14"/>
      <c r="E248" s="14"/>
      <c r="F248" s="14"/>
      <c r="G248" s="14"/>
      <c r="H248" s="14"/>
      <c r="I248" s="15"/>
      <c r="J248" s="14"/>
      <c r="K248" s="14"/>
      <c r="L248" s="13"/>
      <c r="M248" s="13"/>
      <c r="N248" s="14"/>
      <c r="O248" s="16" t="str">
        <f ca="1">IF($B248="","",IF(OR($K248="Won",$K248="Lost"),"Closed",IF($M248="","No date set",IF($M248&lt;TODAY(),"Overdue",IF($M248=TODAY(),"Today",IF($M248-TODAY()&lt;=Setup!$B$5,"Soon","Upcoming"))))))</f>
        <v/>
      </c>
      <c r="P248" s="17" t="str">
        <f t="shared" ca="1" si="6"/>
        <v/>
      </c>
      <c r="Q248" s="18" t="str">
        <f t="shared" ca="1" si="7"/>
        <v/>
      </c>
    </row>
    <row r="249" spans="1:17" x14ac:dyDescent="0.3">
      <c r="A249" s="13"/>
      <c r="B249" s="14"/>
      <c r="C249" s="14"/>
      <c r="D249" s="14"/>
      <c r="E249" s="14"/>
      <c r="F249" s="14"/>
      <c r="G249" s="14"/>
      <c r="H249" s="14"/>
      <c r="I249" s="15"/>
      <c r="J249" s="14"/>
      <c r="K249" s="14"/>
      <c r="L249" s="13"/>
      <c r="M249" s="13"/>
      <c r="N249" s="14"/>
      <c r="O249" s="16" t="str">
        <f ca="1">IF($B249="","",IF(OR($K249="Won",$K249="Lost"),"Closed",IF($M249="","No date set",IF($M249&lt;TODAY(),"Overdue",IF($M249=TODAY(),"Today",IF($M249-TODAY()&lt;=Setup!$B$5,"Soon","Upcoming"))))))</f>
        <v/>
      </c>
      <c r="P249" s="17" t="str">
        <f t="shared" ca="1" si="6"/>
        <v/>
      </c>
      <c r="Q249" s="18" t="str">
        <f t="shared" ca="1" si="7"/>
        <v/>
      </c>
    </row>
    <row r="250" spans="1:17" x14ac:dyDescent="0.3">
      <c r="A250" s="13"/>
      <c r="B250" s="14"/>
      <c r="C250" s="14"/>
      <c r="D250" s="14"/>
      <c r="E250" s="14"/>
      <c r="F250" s="14"/>
      <c r="G250" s="14"/>
      <c r="H250" s="14"/>
      <c r="I250" s="15"/>
      <c r="J250" s="14"/>
      <c r="K250" s="14"/>
      <c r="L250" s="13"/>
      <c r="M250" s="13"/>
      <c r="N250" s="14"/>
      <c r="O250" s="16" t="str">
        <f ca="1">IF($B250="","",IF(OR($K250="Won",$K250="Lost"),"Closed",IF($M250="","No date set",IF($M250&lt;TODAY(),"Overdue",IF($M250=TODAY(),"Today",IF($M250-TODAY()&lt;=Setup!$B$5,"Soon","Upcoming"))))))</f>
        <v/>
      </c>
      <c r="P250" s="17" t="str">
        <f t="shared" ca="1" si="6"/>
        <v/>
      </c>
      <c r="Q250" s="18" t="str">
        <f t="shared" ca="1" si="7"/>
        <v/>
      </c>
    </row>
    <row r="251" spans="1:17" x14ac:dyDescent="0.3">
      <c r="A251" s="13"/>
      <c r="B251" s="14"/>
      <c r="C251" s="14"/>
      <c r="D251" s="14"/>
      <c r="E251" s="14"/>
      <c r="F251" s="14"/>
      <c r="G251" s="14"/>
      <c r="H251" s="14"/>
      <c r="I251" s="15"/>
      <c r="J251" s="14"/>
      <c r="K251" s="14"/>
      <c r="L251" s="13"/>
      <c r="M251" s="13"/>
      <c r="N251" s="14"/>
      <c r="O251" s="16" t="str">
        <f ca="1">IF($B251="","",IF(OR($K251="Won",$K251="Lost"),"Closed",IF($M251="","No date set",IF($M251&lt;TODAY(),"Overdue",IF($M251=TODAY(),"Today",IF($M251-TODAY()&lt;=Setup!$B$5,"Soon","Upcoming"))))))</f>
        <v/>
      </c>
      <c r="P251" s="17" t="str">
        <f t="shared" ca="1" si="6"/>
        <v/>
      </c>
      <c r="Q251" s="18" t="str">
        <f t="shared" ca="1" si="7"/>
        <v/>
      </c>
    </row>
    <row r="252" spans="1:17" x14ac:dyDescent="0.3">
      <c r="A252" s="13"/>
      <c r="B252" s="14"/>
      <c r="C252" s="14"/>
      <c r="D252" s="14"/>
      <c r="E252" s="14"/>
      <c r="F252" s="14"/>
      <c r="G252" s="14"/>
      <c r="H252" s="14"/>
      <c r="I252" s="15"/>
      <c r="J252" s="14"/>
      <c r="K252" s="14"/>
      <c r="L252" s="13"/>
      <c r="M252" s="13"/>
      <c r="N252" s="14"/>
      <c r="O252" s="16" t="str">
        <f ca="1">IF($B252="","",IF(OR($K252="Won",$K252="Lost"),"Closed",IF($M252="","No date set",IF($M252&lt;TODAY(),"Overdue",IF($M252=TODAY(),"Today",IF($M252-TODAY()&lt;=Setup!$B$5,"Soon","Upcoming"))))))</f>
        <v/>
      </c>
      <c r="P252" s="17" t="str">
        <f t="shared" ca="1" si="6"/>
        <v/>
      </c>
      <c r="Q252" s="18" t="str">
        <f t="shared" ca="1" si="7"/>
        <v/>
      </c>
    </row>
    <row r="253" spans="1:17" x14ac:dyDescent="0.3">
      <c r="A253" s="13"/>
      <c r="B253" s="14"/>
      <c r="C253" s="14"/>
      <c r="D253" s="14"/>
      <c r="E253" s="14"/>
      <c r="F253" s="14"/>
      <c r="G253" s="14"/>
      <c r="H253" s="14"/>
      <c r="I253" s="15"/>
      <c r="J253" s="14"/>
      <c r="K253" s="14"/>
      <c r="L253" s="13"/>
      <c r="M253" s="13"/>
      <c r="N253" s="14"/>
      <c r="O253" s="16" t="str">
        <f ca="1">IF($B253="","",IF(OR($K253="Won",$K253="Lost"),"Closed",IF($M253="","No date set",IF($M253&lt;TODAY(),"Overdue",IF($M253=TODAY(),"Today",IF($M253-TODAY()&lt;=Setup!$B$5,"Soon","Upcoming"))))))</f>
        <v/>
      </c>
      <c r="P253" s="17" t="str">
        <f t="shared" ca="1" si="6"/>
        <v/>
      </c>
      <c r="Q253" s="18" t="str">
        <f t="shared" ca="1" si="7"/>
        <v/>
      </c>
    </row>
    <row r="254" spans="1:17" x14ac:dyDescent="0.3">
      <c r="A254" s="13"/>
      <c r="B254" s="14"/>
      <c r="C254" s="14"/>
      <c r="D254" s="14"/>
      <c r="E254" s="14"/>
      <c r="F254" s="14"/>
      <c r="G254" s="14"/>
      <c r="H254" s="14"/>
      <c r="I254" s="15"/>
      <c r="J254" s="14"/>
      <c r="K254" s="14"/>
      <c r="L254" s="13"/>
      <c r="M254" s="13"/>
      <c r="N254" s="14"/>
      <c r="O254" s="16" t="str">
        <f ca="1">IF($B254="","",IF(OR($K254="Won",$K254="Lost"),"Closed",IF($M254="","No date set",IF($M254&lt;TODAY(),"Overdue",IF($M254=TODAY(),"Today",IF($M254-TODAY()&lt;=Setup!$B$5,"Soon","Upcoming"))))))</f>
        <v/>
      </c>
      <c r="P254" s="17" t="str">
        <f t="shared" ca="1" si="6"/>
        <v/>
      </c>
      <c r="Q254" s="18" t="str">
        <f t="shared" ca="1" si="7"/>
        <v/>
      </c>
    </row>
    <row r="255" spans="1:17" x14ac:dyDescent="0.3">
      <c r="A255" s="13"/>
      <c r="B255" s="14"/>
      <c r="C255" s="14"/>
      <c r="D255" s="14"/>
      <c r="E255" s="14"/>
      <c r="F255" s="14"/>
      <c r="G255" s="14"/>
      <c r="H255" s="14"/>
      <c r="I255" s="15"/>
      <c r="J255" s="14"/>
      <c r="K255" s="14"/>
      <c r="L255" s="13"/>
      <c r="M255" s="13"/>
      <c r="N255" s="14"/>
      <c r="O255" s="16" t="str">
        <f ca="1">IF($B255="","",IF(OR($K255="Won",$K255="Lost"),"Closed",IF($M255="","No date set",IF($M255&lt;TODAY(),"Overdue",IF($M255=TODAY(),"Today",IF($M255-TODAY()&lt;=Setup!$B$5,"Soon","Upcoming"))))))</f>
        <v/>
      </c>
      <c r="P255" s="17" t="str">
        <f t="shared" ca="1" si="6"/>
        <v/>
      </c>
      <c r="Q255" s="18" t="str">
        <f t="shared" ca="1" si="7"/>
        <v/>
      </c>
    </row>
    <row r="256" spans="1:17" x14ac:dyDescent="0.3">
      <c r="A256" s="13"/>
      <c r="B256" s="14"/>
      <c r="C256" s="14"/>
      <c r="D256" s="14"/>
      <c r="E256" s="14"/>
      <c r="F256" s="14"/>
      <c r="G256" s="14"/>
      <c r="H256" s="14"/>
      <c r="I256" s="15"/>
      <c r="J256" s="14"/>
      <c r="K256" s="14"/>
      <c r="L256" s="13"/>
      <c r="M256" s="13"/>
      <c r="N256" s="14"/>
      <c r="O256" s="16" t="str">
        <f ca="1">IF($B256="","",IF(OR($K256="Won",$K256="Lost"),"Closed",IF($M256="","No date set",IF($M256&lt;TODAY(),"Overdue",IF($M256=TODAY(),"Today",IF($M256-TODAY()&lt;=Setup!$B$5,"Soon","Upcoming"))))))</f>
        <v/>
      </c>
      <c r="P256" s="17" t="str">
        <f t="shared" ca="1" si="6"/>
        <v/>
      </c>
      <c r="Q256" s="18" t="str">
        <f t="shared" ca="1" si="7"/>
        <v/>
      </c>
    </row>
    <row r="257" spans="1:17" x14ac:dyDescent="0.3">
      <c r="A257" s="13"/>
      <c r="B257" s="14"/>
      <c r="C257" s="14"/>
      <c r="D257" s="14"/>
      <c r="E257" s="14"/>
      <c r="F257" s="14"/>
      <c r="G257" s="14"/>
      <c r="H257" s="14"/>
      <c r="I257" s="15"/>
      <c r="J257" s="14"/>
      <c r="K257" s="14"/>
      <c r="L257" s="13"/>
      <c r="M257" s="13"/>
      <c r="N257" s="14"/>
      <c r="O257" s="16" t="str">
        <f ca="1">IF($B257="","",IF(OR($K257="Won",$K257="Lost"),"Closed",IF($M257="","No date set",IF($M257&lt;TODAY(),"Overdue",IF($M257=TODAY(),"Today",IF($M257-TODAY()&lt;=Setup!$B$5,"Soon","Upcoming"))))))</f>
        <v/>
      </c>
      <c r="P257" s="17" t="str">
        <f t="shared" ca="1" si="6"/>
        <v/>
      </c>
      <c r="Q257" s="18" t="str">
        <f t="shared" ca="1" si="7"/>
        <v/>
      </c>
    </row>
    <row r="258" spans="1:17" x14ac:dyDescent="0.3">
      <c r="A258" s="13"/>
      <c r="B258" s="14"/>
      <c r="C258" s="14"/>
      <c r="D258" s="14"/>
      <c r="E258" s="14"/>
      <c r="F258" s="14"/>
      <c r="G258" s="14"/>
      <c r="H258" s="14"/>
      <c r="I258" s="15"/>
      <c r="J258" s="14"/>
      <c r="K258" s="14"/>
      <c r="L258" s="13"/>
      <c r="M258" s="13"/>
      <c r="N258" s="14"/>
      <c r="O258" s="16" t="str">
        <f ca="1">IF($B258="","",IF(OR($K258="Won",$K258="Lost"),"Closed",IF($M258="","No date set",IF($M258&lt;TODAY(),"Overdue",IF($M258=TODAY(),"Today",IF($M258-TODAY()&lt;=Setup!$B$5,"Soon","Upcoming"))))))</f>
        <v/>
      </c>
      <c r="P258" s="17" t="str">
        <f t="shared" ca="1" si="6"/>
        <v/>
      </c>
      <c r="Q258" s="18" t="str">
        <f t="shared" ca="1" si="7"/>
        <v/>
      </c>
    </row>
    <row r="259" spans="1:17" x14ac:dyDescent="0.3">
      <c r="A259" s="13"/>
      <c r="B259" s="14"/>
      <c r="C259" s="14"/>
      <c r="D259" s="14"/>
      <c r="E259" s="14"/>
      <c r="F259" s="14"/>
      <c r="G259" s="14"/>
      <c r="H259" s="14"/>
      <c r="I259" s="15"/>
      <c r="J259" s="14"/>
      <c r="K259" s="14"/>
      <c r="L259" s="13"/>
      <c r="M259" s="13"/>
      <c r="N259" s="14"/>
      <c r="O259" s="16" t="str">
        <f ca="1">IF($B259="","",IF(OR($K259="Won",$K259="Lost"),"Closed",IF($M259="","No date set",IF($M259&lt;TODAY(),"Overdue",IF($M259=TODAY(),"Today",IF($M259-TODAY()&lt;=Setup!$B$5,"Soon","Upcoming"))))))</f>
        <v/>
      </c>
      <c r="P259" s="17" t="str">
        <f t="shared" ca="1" si="6"/>
        <v/>
      </c>
      <c r="Q259" s="18" t="str">
        <f t="shared" ca="1" si="7"/>
        <v/>
      </c>
    </row>
    <row r="260" spans="1:17" x14ac:dyDescent="0.3">
      <c r="A260" s="13"/>
      <c r="B260" s="14"/>
      <c r="C260" s="14"/>
      <c r="D260" s="14"/>
      <c r="E260" s="14"/>
      <c r="F260" s="14"/>
      <c r="G260" s="14"/>
      <c r="H260" s="14"/>
      <c r="I260" s="15"/>
      <c r="J260" s="14"/>
      <c r="K260" s="14"/>
      <c r="L260" s="13"/>
      <c r="M260" s="13"/>
      <c r="N260" s="14"/>
      <c r="O260" s="16" t="str">
        <f ca="1">IF($B260="","",IF(OR($K260="Won",$K260="Lost"),"Closed",IF($M260="","No date set",IF($M260&lt;TODAY(),"Overdue",IF($M260=TODAY(),"Today",IF($M260-TODAY()&lt;=Setup!$B$5,"Soon","Upcoming"))))))</f>
        <v/>
      </c>
      <c r="P260" s="17" t="str">
        <f t="shared" ref="P260:P323" ca="1" si="8">IF(OR($B260="",$M260="",$O260="Closed"),"",$M260-TODAY())</f>
        <v/>
      </c>
      <c r="Q260" s="18" t="str">
        <f t="shared" ref="Q260:Q323" ca="1" si="9">IF(OR($A260="",$B260=""),"",TODAY()-$A260)</f>
        <v/>
      </c>
    </row>
    <row r="261" spans="1:17" x14ac:dyDescent="0.3">
      <c r="A261" s="13"/>
      <c r="B261" s="14"/>
      <c r="C261" s="14"/>
      <c r="D261" s="14"/>
      <c r="E261" s="14"/>
      <c r="F261" s="14"/>
      <c r="G261" s="14"/>
      <c r="H261" s="14"/>
      <c r="I261" s="15"/>
      <c r="J261" s="14"/>
      <c r="K261" s="14"/>
      <c r="L261" s="13"/>
      <c r="M261" s="13"/>
      <c r="N261" s="14"/>
      <c r="O261" s="16" t="str">
        <f ca="1">IF($B261="","",IF(OR($K261="Won",$K261="Lost"),"Closed",IF($M261="","No date set",IF($M261&lt;TODAY(),"Overdue",IF($M261=TODAY(),"Today",IF($M261-TODAY()&lt;=Setup!$B$5,"Soon","Upcoming"))))))</f>
        <v/>
      </c>
      <c r="P261" s="17" t="str">
        <f t="shared" ca="1" si="8"/>
        <v/>
      </c>
      <c r="Q261" s="18" t="str">
        <f t="shared" ca="1" si="9"/>
        <v/>
      </c>
    </row>
    <row r="262" spans="1:17" x14ac:dyDescent="0.3">
      <c r="A262" s="13"/>
      <c r="B262" s="14"/>
      <c r="C262" s="14"/>
      <c r="D262" s="14"/>
      <c r="E262" s="14"/>
      <c r="F262" s="14"/>
      <c r="G262" s="14"/>
      <c r="H262" s="14"/>
      <c r="I262" s="15"/>
      <c r="J262" s="14"/>
      <c r="K262" s="14"/>
      <c r="L262" s="13"/>
      <c r="M262" s="13"/>
      <c r="N262" s="14"/>
      <c r="O262" s="16" t="str">
        <f ca="1">IF($B262="","",IF(OR($K262="Won",$K262="Lost"),"Closed",IF($M262="","No date set",IF($M262&lt;TODAY(),"Overdue",IF($M262=TODAY(),"Today",IF($M262-TODAY()&lt;=Setup!$B$5,"Soon","Upcoming"))))))</f>
        <v/>
      </c>
      <c r="P262" s="17" t="str">
        <f t="shared" ca="1" si="8"/>
        <v/>
      </c>
      <c r="Q262" s="18" t="str">
        <f t="shared" ca="1" si="9"/>
        <v/>
      </c>
    </row>
    <row r="263" spans="1:17" x14ac:dyDescent="0.3">
      <c r="A263" s="13"/>
      <c r="B263" s="14"/>
      <c r="C263" s="14"/>
      <c r="D263" s="14"/>
      <c r="E263" s="14"/>
      <c r="F263" s="14"/>
      <c r="G263" s="14"/>
      <c r="H263" s="14"/>
      <c r="I263" s="15"/>
      <c r="J263" s="14"/>
      <c r="K263" s="14"/>
      <c r="L263" s="13"/>
      <c r="M263" s="13"/>
      <c r="N263" s="14"/>
      <c r="O263" s="16" t="str">
        <f ca="1">IF($B263="","",IF(OR($K263="Won",$K263="Lost"),"Closed",IF($M263="","No date set",IF($M263&lt;TODAY(),"Overdue",IF($M263=TODAY(),"Today",IF($M263-TODAY()&lt;=Setup!$B$5,"Soon","Upcoming"))))))</f>
        <v/>
      </c>
      <c r="P263" s="17" t="str">
        <f t="shared" ca="1" si="8"/>
        <v/>
      </c>
      <c r="Q263" s="18" t="str">
        <f t="shared" ca="1" si="9"/>
        <v/>
      </c>
    </row>
    <row r="264" spans="1:17" x14ac:dyDescent="0.3">
      <c r="A264" s="13"/>
      <c r="B264" s="14"/>
      <c r="C264" s="14"/>
      <c r="D264" s="14"/>
      <c r="E264" s="14"/>
      <c r="F264" s="14"/>
      <c r="G264" s="14"/>
      <c r="H264" s="14"/>
      <c r="I264" s="15"/>
      <c r="J264" s="14"/>
      <c r="K264" s="14"/>
      <c r="L264" s="13"/>
      <c r="M264" s="13"/>
      <c r="N264" s="14"/>
      <c r="O264" s="16" t="str">
        <f ca="1">IF($B264="","",IF(OR($K264="Won",$K264="Lost"),"Closed",IF($M264="","No date set",IF($M264&lt;TODAY(),"Overdue",IF($M264=TODAY(),"Today",IF($M264-TODAY()&lt;=Setup!$B$5,"Soon","Upcoming"))))))</f>
        <v/>
      </c>
      <c r="P264" s="17" t="str">
        <f t="shared" ca="1" si="8"/>
        <v/>
      </c>
      <c r="Q264" s="18" t="str">
        <f t="shared" ca="1" si="9"/>
        <v/>
      </c>
    </row>
    <row r="265" spans="1:17" x14ac:dyDescent="0.3">
      <c r="A265" s="13"/>
      <c r="B265" s="14"/>
      <c r="C265" s="14"/>
      <c r="D265" s="14"/>
      <c r="E265" s="14"/>
      <c r="F265" s="14"/>
      <c r="G265" s="14"/>
      <c r="H265" s="14"/>
      <c r="I265" s="15"/>
      <c r="J265" s="14"/>
      <c r="K265" s="14"/>
      <c r="L265" s="13"/>
      <c r="M265" s="13"/>
      <c r="N265" s="14"/>
      <c r="O265" s="16" t="str">
        <f ca="1">IF($B265="","",IF(OR($K265="Won",$K265="Lost"),"Closed",IF($M265="","No date set",IF($M265&lt;TODAY(),"Overdue",IF($M265=TODAY(),"Today",IF($M265-TODAY()&lt;=Setup!$B$5,"Soon","Upcoming"))))))</f>
        <v/>
      </c>
      <c r="P265" s="17" t="str">
        <f t="shared" ca="1" si="8"/>
        <v/>
      </c>
      <c r="Q265" s="18" t="str">
        <f t="shared" ca="1" si="9"/>
        <v/>
      </c>
    </row>
    <row r="266" spans="1:17" x14ac:dyDescent="0.3">
      <c r="A266" s="13"/>
      <c r="B266" s="14"/>
      <c r="C266" s="14"/>
      <c r="D266" s="14"/>
      <c r="E266" s="14"/>
      <c r="F266" s="14"/>
      <c r="G266" s="14"/>
      <c r="H266" s="14"/>
      <c r="I266" s="15"/>
      <c r="J266" s="14"/>
      <c r="K266" s="14"/>
      <c r="L266" s="13"/>
      <c r="M266" s="13"/>
      <c r="N266" s="14"/>
      <c r="O266" s="16" t="str">
        <f ca="1">IF($B266="","",IF(OR($K266="Won",$K266="Lost"),"Closed",IF($M266="","No date set",IF($M266&lt;TODAY(),"Overdue",IF($M266=TODAY(),"Today",IF($M266-TODAY()&lt;=Setup!$B$5,"Soon","Upcoming"))))))</f>
        <v/>
      </c>
      <c r="P266" s="17" t="str">
        <f t="shared" ca="1" si="8"/>
        <v/>
      </c>
      <c r="Q266" s="18" t="str">
        <f t="shared" ca="1" si="9"/>
        <v/>
      </c>
    </row>
    <row r="267" spans="1:17" x14ac:dyDescent="0.3">
      <c r="A267" s="13"/>
      <c r="B267" s="14"/>
      <c r="C267" s="14"/>
      <c r="D267" s="14"/>
      <c r="E267" s="14"/>
      <c r="F267" s="14"/>
      <c r="G267" s="14"/>
      <c r="H267" s="14"/>
      <c r="I267" s="15"/>
      <c r="J267" s="14"/>
      <c r="K267" s="14"/>
      <c r="L267" s="13"/>
      <c r="M267" s="13"/>
      <c r="N267" s="14"/>
      <c r="O267" s="16" t="str">
        <f ca="1">IF($B267="","",IF(OR($K267="Won",$K267="Lost"),"Closed",IF($M267="","No date set",IF($M267&lt;TODAY(),"Overdue",IF($M267=TODAY(),"Today",IF($M267-TODAY()&lt;=Setup!$B$5,"Soon","Upcoming"))))))</f>
        <v/>
      </c>
      <c r="P267" s="17" t="str">
        <f t="shared" ca="1" si="8"/>
        <v/>
      </c>
      <c r="Q267" s="18" t="str">
        <f t="shared" ca="1" si="9"/>
        <v/>
      </c>
    </row>
    <row r="268" spans="1:17" x14ac:dyDescent="0.3">
      <c r="A268" s="13"/>
      <c r="B268" s="14"/>
      <c r="C268" s="14"/>
      <c r="D268" s="14"/>
      <c r="E268" s="14"/>
      <c r="F268" s="14"/>
      <c r="G268" s="14"/>
      <c r="H268" s="14"/>
      <c r="I268" s="15"/>
      <c r="J268" s="14"/>
      <c r="K268" s="14"/>
      <c r="L268" s="13"/>
      <c r="M268" s="13"/>
      <c r="N268" s="14"/>
      <c r="O268" s="16" t="str">
        <f ca="1">IF($B268="","",IF(OR($K268="Won",$K268="Lost"),"Closed",IF($M268="","No date set",IF($M268&lt;TODAY(),"Overdue",IF($M268=TODAY(),"Today",IF($M268-TODAY()&lt;=Setup!$B$5,"Soon","Upcoming"))))))</f>
        <v/>
      </c>
      <c r="P268" s="17" t="str">
        <f t="shared" ca="1" si="8"/>
        <v/>
      </c>
      <c r="Q268" s="18" t="str">
        <f t="shared" ca="1" si="9"/>
        <v/>
      </c>
    </row>
    <row r="269" spans="1:17" x14ac:dyDescent="0.3">
      <c r="A269" s="13"/>
      <c r="B269" s="14"/>
      <c r="C269" s="14"/>
      <c r="D269" s="14"/>
      <c r="E269" s="14"/>
      <c r="F269" s="14"/>
      <c r="G269" s="14"/>
      <c r="H269" s="14"/>
      <c r="I269" s="15"/>
      <c r="J269" s="14"/>
      <c r="K269" s="14"/>
      <c r="L269" s="13"/>
      <c r="M269" s="13"/>
      <c r="N269" s="14"/>
      <c r="O269" s="16" t="str">
        <f ca="1">IF($B269="","",IF(OR($K269="Won",$K269="Lost"),"Closed",IF($M269="","No date set",IF($M269&lt;TODAY(),"Overdue",IF($M269=TODAY(),"Today",IF($M269-TODAY()&lt;=Setup!$B$5,"Soon","Upcoming"))))))</f>
        <v/>
      </c>
      <c r="P269" s="17" t="str">
        <f t="shared" ca="1" si="8"/>
        <v/>
      </c>
      <c r="Q269" s="18" t="str">
        <f t="shared" ca="1" si="9"/>
        <v/>
      </c>
    </row>
    <row r="270" spans="1:17" x14ac:dyDescent="0.3">
      <c r="A270" s="13"/>
      <c r="B270" s="14"/>
      <c r="C270" s="14"/>
      <c r="D270" s="14"/>
      <c r="E270" s="14"/>
      <c r="F270" s="14"/>
      <c r="G270" s="14"/>
      <c r="H270" s="14"/>
      <c r="I270" s="15"/>
      <c r="J270" s="14"/>
      <c r="K270" s="14"/>
      <c r="L270" s="13"/>
      <c r="M270" s="13"/>
      <c r="N270" s="14"/>
      <c r="O270" s="16" t="str">
        <f ca="1">IF($B270="","",IF(OR($K270="Won",$K270="Lost"),"Closed",IF($M270="","No date set",IF($M270&lt;TODAY(),"Overdue",IF($M270=TODAY(),"Today",IF($M270-TODAY()&lt;=Setup!$B$5,"Soon","Upcoming"))))))</f>
        <v/>
      </c>
      <c r="P270" s="17" t="str">
        <f t="shared" ca="1" si="8"/>
        <v/>
      </c>
      <c r="Q270" s="18" t="str">
        <f t="shared" ca="1" si="9"/>
        <v/>
      </c>
    </row>
    <row r="271" spans="1:17" x14ac:dyDescent="0.3">
      <c r="A271" s="13"/>
      <c r="B271" s="14"/>
      <c r="C271" s="14"/>
      <c r="D271" s="14"/>
      <c r="E271" s="14"/>
      <c r="F271" s="14"/>
      <c r="G271" s="14"/>
      <c r="H271" s="14"/>
      <c r="I271" s="15"/>
      <c r="J271" s="14"/>
      <c r="K271" s="14"/>
      <c r="L271" s="13"/>
      <c r="M271" s="13"/>
      <c r="N271" s="14"/>
      <c r="O271" s="16" t="str">
        <f ca="1">IF($B271="","",IF(OR($K271="Won",$K271="Lost"),"Closed",IF($M271="","No date set",IF($M271&lt;TODAY(),"Overdue",IF($M271=TODAY(),"Today",IF($M271-TODAY()&lt;=Setup!$B$5,"Soon","Upcoming"))))))</f>
        <v/>
      </c>
      <c r="P271" s="17" t="str">
        <f t="shared" ca="1" si="8"/>
        <v/>
      </c>
      <c r="Q271" s="18" t="str">
        <f t="shared" ca="1" si="9"/>
        <v/>
      </c>
    </row>
    <row r="272" spans="1:17" x14ac:dyDescent="0.3">
      <c r="A272" s="13"/>
      <c r="B272" s="14"/>
      <c r="C272" s="14"/>
      <c r="D272" s="14"/>
      <c r="E272" s="14"/>
      <c r="F272" s="14"/>
      <c r="G272" s="14"/>
      <c r="H272" s="14"/>
      <c r="I272" s="15"/>
      <c r="J272" s="14"/>
      <c r="K272" s="14"/>
      <c r="L272" s="13"/>
      <c r="M272" s="13"/>
      <c r="N272" s="14"/>
      <c r="O272" s="16" t="str">
        <f ca="1">IF($B272="","",IF(OR($K272="Won",$K272="Lost"),"Closed",IF($M272="","No date set",IF($M272&lt;TODAY(),"Overdue",IF($M272=TODAY(),"Today",IF($M272-TODAY()&lt;=Setup!$B$5,"Soon","Upcoming"))))))</f>
        <v/>
      </c>
      <c r="P272" s="17" t="str">
        <f t="shared" ca="1" si="8"/>
        <v/>
      </c>
      <c r="Q272" s="18" t="str">
        <f t="shared" ca="1" si="9"/>
        <v/>
      </c>
    </row>
    <row r="273" spans="1:17" x14ac:dyDescent="0.3">
      <c r="A273" s="13"/>
      <c r="B273" s="14"/>
      <c r="C273" s="14"/>
      <c r="D273" s="14"/>
      <c r="E273" s="14"/>
      <c r="F273" s="14"/>
      <c r="G273" s="14"/>
      <c r="H273" s="14"/>
      <c r="I273" s="15"/>
      <c r="J273" s="14"/>
      <c r="K273" s="14"/>
      <c r="L273" s="13"/>
      <c r="M273" s="13"/>
      <c r="N273" s="14"/>
      <c r="O273" s="16" t="str">
        <f ca="1">IF($B273="","",IF(OR($K273="Won",$K273="Lost"),"Closed",IF($M273="","No date set",IF($M273&lt;TODAY(),"Overdue",IF($M273=TODAY(),"Today",IF($M273-TODAY()&lt;=Setup!$B$5,"Soon","Upcoming"))))))</f>
        <v/>
      </c>
      <c r="P273" s="17" t="str">
        <f t="shared" ca="1" si="8"/>
        <v/>
      </c>
      <c r="Q273" s="18" t="str">
        <f t="shared" ca="1" si="9"/>
        <v/>
      </c>
    </row>
    <row r="274" spans="1:17" x14ac:dyDescent="0.3">
      <c r="A274" s="13"/>
      <c r="B274" s="14"/>
      <c r="C274" s="14"/>
      <c r="D274" s="14"/>
      <c r="E274" s="14"/>
      <c r="F274" s="14"/>
      <c r="G274" s="14"/>
      <c r="H274" s="14"/>
      <c r="I274" s="15"/>
      <c r="J274" s="14"/>
      <c r="K274" s="14"/>
      <c r="L274" s="13"/>
      <c r="M274" s="13"/>
      <c r="N274" s="14"/>
      <c r="O274" s="16" t="str">
        <f ca="1">IF($B274="","",IF(OR($K274="Won",$K274="Lost"),"Closed",IF($M274="","No date set",IF($M274&lt;TODAY(),"Overdue",IF($M274=TODAY(),"Today",IF($M274-TODAY()&lt;=Setup!$B$5,"Soon","Upcoming"))))))</f>
        <v/>
      </c>
      <c r="P274" s="17" t="str">
        <f t="shared" ca="1" si="8"/>
        <v/>
      </c>
      <c r="Q274" s="18" t="str">
        <f t="shared" ca="1" si="9"/>
        <v/>
      </c>
    </row>
    <row r="275" spans="1:17" x14ac:dyDescent="0.3">
      <c r="A275" s="13"/>
      <c r="B275" s="14"/>
      <c r="C275" s="14"/>
      <c r="D275" s="14"/>
      <c r="E275" s="14"/>
      <c r="F275" s="14"/>
      <c r="G275" s="14"/>
      <c r="H275" s="14"/>
      <c r="I275" s="15"/>
      <c r="J275" s="14"/>
      <c r="K275" s="14"/>
      <c r="L275" s="13"/>
      <c r="M275" s="13"/>
      <c r="N275" s="14"/>
      <c r="O275" s="16" t="str">
        <f ca="1">IF($B275="","",IF(OR($K275="Won",$K275="Lost"),"Closed",IF($M275="","No date set",IF($M275&lt;TODAY(),"Overdue",IF($M275=TODAY(),"Today",IF($M275-TODAY()&lt;=Setup!$B$5,"Soon","Upcoming"))))))</f>
        <v/>
      </c>
      <c r="P275" s="17" t="str">
        <f t="shared" ca="1" si="8"/>
        <v/>
      </c>
      <c r="Q275" s="18" t="str">
        <f t="shared" ca="1" si="9"/>
        <v/>
      </c>
    </row>
    <row r="276" spans="1:17" x14ac:dyDescent="0.3">
      <c r="A276" s="13"/>
      <c r="B276" s="14"/>
      <c r="C276" s="14"/>
      <c r="D276" s="14"/>
      <c r="E276" s="14"/>
      <c r="F276" s="14"/>
      <c r="G276" s="14"/>
      <c r="H276" s="14"/>
      <c r="I276" s="15"/>
      <c r="J276" s="14"/>
      <c r="K276" s="14"/>
      <c r="L276" s="13"/>
      <c r="M276" s="13"/>
      <c r="N276" s="14"/>
      <c r="O276" s="16" t="str">
        <f ca="1">IF($B276="","",IF(OR($K276="Won",$K276="Lost"),"Closed",IF($M276="","No date set",IF($M276&lt;TODAY(),"Overdue",IF($M276=TODAY(),"Today",IF($M276-TODAY()&lt;=Setup!$B$5,"Soon","Upcoming"))))))</f>
        <v/>
      </c>
      <c r="P276" s="17" t="str">
        <f t="shared" ca="1" si="8"/>
        <v/>
      </c>
      <c r="Q276" s="18" t="str">
        <f t="shared" ca="1" si="9"/>
        <v/>
      </c>
    </row>
    <row r="277" spans="1:17" x14ac:dyDescent="0.3">
      <c r="A277" s="13"/>
      <c r="B277" s="14"/>
      <c r="C277" s="14"/>
      <c r="D277" s="14"/>
      <c r="E277" s="14"/>
      <c r="F277" s="14"/>
      <c r="G277" s="14"/>
      <c r="H277" s="14"/>
      <c r="I277" s="15"/>
      <c r="J277" s="14"/>
      <c r="K277" s="14"/>
      <c r="L277" s="13"/>
      <c r="M277" s="13"/>
      <c r="N277" s="14"/>
      <c r="O277" s="16" t="str">
        <f ca="1">IF($B277="","",IF(OR($K277="Won",$K277="Lost"),"Closed",IF($M277="","No date set",IF($M277&lt;TODAY(),"Overdue",IF($M277=TODAY(),"Today",IF($M277-TODAY()&lt;=Setup!$B$5,"Soon","Upcoming"))))))</f>
        <v/>
      </c>
      <c r="P277" s="17" t="str">
        <f t="shared" ca="1" si="8"/>
        <v/>
      </c>
      <c r="Q277" s="18" t="str">
        <f t="shared" ca="1" si="9"/>
        <v/>
      </c>
    </row>
    <row r="278" spans="1:17" x14ac:dyDescent="0.3">
      <c r="A278" s="13"/>
      <c r="B278" s="14"/>
      <c r="C278" s="14"/>
      <c r="D278" s="14"/>
      <c r="E278" s="14"/>
      <c r="F278" s="14"/>
      <c r="G278" s="14"/>
      <c r="H278" s="14"/>
      <c r="I278" s="15"/>
      <c r="J278" s="14"/>
      <c r="K278" s="14"/>
      <c r="L278" s="13"/>
      <c r="M278" s="13"/>
      <c r="N278" s="14"/>
      <c r="O278" s="16" t="str">
        <f ca="1">IF($B278="","",IF(OR($K278="Won",$K278="Lost"),"Closed",IF($M278="","No date set",IF($M278&lt;TODAY(),"Overdue",IF($M278=TODAY(),"Today",IF($M278-TODAY()&lt;=Setup!$B$5,"Soon","Upcoming"))))))</f>
        <v/>
      </c>
      <c r="P278" s="17" t="str">
        <f t="shared" ca="1" si="8"/>
        <v/>
      </c>
      <c r="Q278" s="18" t="str">
        <f t="shared" ca="1" si="9"/>
        <v/>
      </c>
    </row>
    <row r="279" spans="1:17" x14ac:dyDescent="0.3">
      <c r="A279" s="13"/>
      <c r="B279" s="14"/>
      <c r="C279" s="14"/>
      <c r="D279" s="14"/>
      <c r="E279" s="14"/>
      <c r="F279" s="14"/>
      <c r="G279" s="14"/>
      <c r="H279" s="14"/>
      <c r="I279" s="15"/>
      <c r="J279" s="14"/>
      <c r="K279" s="14"/>
      <c r="L279" s="13"/>
      <c r="M279" s="13"/>
      <c r="N279" s="14"/>
      <c r="O279" s="16" t="str">
        <f ca="1">IF($B279="","",IF(OR($K279="Won",$K279="Lost"),"Closed",IF($M279="","No date set",IF($M279&lt;TODAY(),"Overdue",IF($M279=TODAY(),"Today",IF($M279-TODAY()&lt;=Setup!$B$5,"Soon","Upcoming"))))))</f>
        <v/>
      </c>
      <c r="P279" s="17" t="str">
        <f t="shared" ca="1" si="8"/>
        <v/>
      </c>
      <c r="Q279" s="18" t="str">
        <f t="shared" ca="1" si="9"/>
        <v/>
      </c>
    </row>
    <row r="280" spans="1:17" x14ac:dyDescent="0.3">
      <c r="A280" s="13"/>
      <c r="B280" s="14"/>
      <c r="C280" s="14"/>
      <c r="D280" s="14"/>
      <c r="E280" s="14"/>
      <c r="F280" s="14"/>
      <c r="G280" s="14"/>
      <c r="H280" s="14"/>
      <c r="I280" s="15"/>
      <c r="J280" s="14"/>
      <c r="K280" s="14"/>
      <c r="L280" s="13"/>
      <c r="M280" s="13"/>
      <c r="N280" s="14"/>
      <c r="O280" s="16" t="str">
        <f ca="1">IF($B280="","",IF(OR($K280="Won",$K280="Lost"),"Closed",IF($M280="","No date set",IF($M280&lt;TODAY(),"Overdue",IF($M280=TODAY(),"Today",IF($M280-TODAY()&lt;=Setup!$B$5,"Soon","Upcoming"))))))</f>
        <v/>
      </c>
      <c r="P280" s="17" t="str">
        <f t="shared" ca="1" si="8"/>
        <v/>
      </c>
      <c r="Q280" s="18" t="str">
        <f t="shared" ca="1" si="9"/>
        <v/>
      </c>
    </row>
    <row r="281" spans="1:17" x14ac:dyDescent="0.3">
      <c r="A281" s="13"/>
      <c r="B281" s="14"/>
      <c r="C281" s="14"/>
      <c r="D281" s="14"/>
      <c r="E281" s="14"/>
      <c r="F281" s="14"/>
      <c r="G281" s="14"/>
      <c r="H281" s="14"/>
      <c r="I281" s="15"/>
      <c r="J281" s="14"/>
      <c r="K281" s="14"/>
      <c r="L281" s="13"/>
      <c r="M281" s="13"/>
      <c r="N281" s="14"/>
      <c r="O281" s="16" t="str">
        <f ca="1">IF($B281="","",IF(OR($K281="Won",$K281="Lost"),"Closed",IF($M281="","No date set",IF($M281&lt;TODAY(),"Overdue",IF($M281=TODAY(),"Today",IF($M281-TODAY()&lt;=Setup!$B$5,"Soon","Upcoming"))))))</f>
        <v/>
      </c>
      <c r="P281" s="17" t="str">
        <f t="shared" ca="1" si="8"/>
        <v/>
      </c>
      <c r="Q281" s="18" t="str">
        <f t="shared" ca="1" si="9"/>
        <v/>
      </c>
    </row>
    <row r="282" spans="1:17" x14ac:dyDescent="0.3">
      <c r="A282" s="13"/>
      <c r="B282" s="14"/>
      <c r="C282" s="14"/>
      <c r="D282" s="14"/>
      <c r="E282" s="14"/>
      <c r="F282" s="14"/>
      <c r="G282" s="14"/>
      <c r="H282" s="14"/>
      <c r="I282" s="15"/>
      <c r="J282" s="14"/>
      <c r="K282" s="14"/>
      <c r="L282" s="13"/>
      <c r="M282" s="13"/>
      <c r="N282" s="14"/>
      <c r="O282" s="16" t="str">
        <f ca="1">IF($B282="","",IF(OR($K282="Won",$K282="Lost"),"Closed",IF($M282="","No date set",IF($M282&lt;TODAY(),"Overdue",IF($M282=TODAY(),"Today",IF($M282-TODAY()&lt;=Setup!$B$5,"Soon","Upcoming"))))))</f>
        <v/>
      </c>
      <c r="P282" s="17" t="str">
        <f t="shared" ca="1" si="8"/>
        <v/>
      </c>
      <c r="Q282" s="18" t="str">
        <f t="shared" ca="1" si="9"/>
        <v/>
      </c>
    </row>
    <row r="283" spans="1:17" x14ac:dyDescent="0.3">
      <c r="A283" s="13"/>
      <c r="B283" s="14"/>
      <c r="C283" s="14"/>
      <c r="D283" s="14"/>
      <c r="E283" s="14"/>
      <c r="F283" s="14"/>
      <c r="G283" s="14"/>
      <c r="H283" s="14"/>
      <c r="I283" s="15"/>
      <c r="J283" s="14"/>
      <c r="K283" s="14"/>
      <c r="L283" s="13"/>
      <c r="M283" s="13"/>
      <c r="N283" s="14"/>
      <c r="O283" s="16" t="str">
        <f ca="1">IF($B283="","",IF(OR($K283="Won",$K283="Lost"),"Closed",IF($M283="","No date set",IF($M283&lt;TODAY(),"Overdue",IF($M283=TODAY(),"Today",IF($M283-TODAY()&lt;=Setup!$B$5,"Soon","Upcoming"))))))</f>
        <v/>
      </c>
      <c r="P283" s="17" t="str">
        <f t="shared" ca="1" si="8"/>
        <v/>
      </c>
      <c r="Q283" s="18" t="str">
        <f t="shared" ca="1" si="9"/>
        <v/>
      </c>
    </row>
    <row r="284" spans="1:17" x14ac:dyDescent="0.3">
      <c r="A284" s="13"/>
      <c r="B284" s="14"/>
      <c r="C284" s="14"/>
      <c r="D284" s="14"/>
      <c r="E284" s="14"/>
      <c r="F284" s="14"/>
      <c r="G284" s="14"/>
      <c r="H284" s="14"/>
      <c r="I284" s="15"/>
      <c r="J284" s="14"/>
      <c r="K284" s="14"/>
      <c r="L284" s="13"/>
      <c r="M284" s="13"/>
      <c r="N284" s="14"/>
      <c r="O284" s="16" t="str">
        <f ca="1">IF($B284="","",IF(OR($K284="Won",$K284="Lost"),"Closed",IF($M284="","No date set",IF($M284&lt;TODAY(),"Overdue",IF($M284=TODAY(),"Today",IF($M284-TODAY()&lt;=Setup!$B$5,"Soon","Upcoming"))))))</f>
        <v/>
      </c>
      <c r="P284" s="17" t="str">
        <f t="shared" ca="1" si="8"/>
        <v/>
      </c>
      <c r="Q284" s="18" t="str">
        <f t="shared" ca="1" si="9"/>
        <v/>
      </c>
    </row>
    <row r="285" spans="1:17" x14ac:dyDescent="0.3">
      <c r="A285" s="13"/>
      <c r="B285" s="14"/>
      <c r="C285" s="14"/>
      <c r="D285" s="14"/>
      <c r="E285" s="14"/>
      <c r="F285" s="14"/>
      <c r="G285" s="14"/>
      <c r="H285" s="14"/>
      <c r="I285" s="15"/>
      <c r="J285" s="14"/>
      <c r="K285" s="14"/>
      <c r="L285" s="13"/>
      <c r="M285" s="13"/>
      <c r="N285" s="14"/>
      <c r="O285" s="16" t="str">
        <f ca="1">IF($B285="","",IF(OR($K285="Won",$K285="Lost"),"Closed",IF($M285="","No date set",IF($M285&lt;TODAY(),"Overdue",IF($M285=TODAY(),"Today",IF($M285-TODAY()&lt;=Setup!$B$5,"Soon","Upcoming"))))))</f>
        <v/>
      </c>
      <c r="P285" s="17" t="str">
        <f t="shared" ca="1" si="8"/>
        <v/>
      </c>
      <c r="Q285" s="18" t="str">
        <f t="shared" ca="1" si="9"/>
        <v/>
      </c>
    </row>
    <row r="286" spans="1:17" x14ac:dyDescent="0.3">
      <c r="A286" s="13"/>
      <c r="B286" s="14"/>
      <c r="C286" s="14"/>
      <c r="D286" s="14"/>
      <c r="E286" s="14"/>
      <c r="F286" s="14"/>
      <c r="G286" s="14"/>
      <c r="H286" s="14"/>
      <c r="I286" s="15"/>
      <c r="J286" s="14"/>
      <c r="K286" s="14"/>
      <c r="L286" s="13"/>
      <c r="M286" s="13"/>
      <c r="N286" s="14"/>
      <c r="O286" s="16" t="str">
        <f ca="1">IF($B286="","",IF(OR($K286="Won",$K286="Lost"),"Closed",IF($M286="","No date set",IF($M286&lt;TODAY(),"Overdue",IF($M286=TODAY(),"Today",IF($M286-TODAY()&lt;=Setup!$B$5,"Soon","Upcoming"))))))</f>
        <v/>
      </c>
      <c r="P286" s="17" t="str">
        <f t="shared" ca="1" si="8"/>
        <v/>
      </c>
      <c r="Q286" s="18" t="str">
        <f t="shared" ca="1" si="9"/>
        <v/>
      </c>
    </row>
    <row r="287" spans="1:17" x14ac:dyDescent="0.3">
      <c r="A287" s="13"/>
      <c r="B287" s="14"/>
      <c r="C287" s="14"/>
      <c r="D287" s="14"/>
      <c r="E287" s="14"/>
      <c r="F287" s="14"/>
      <c r="G287" s="14"/>
      <c r="H287" s="14"/>
      <c r="I287" s="15"/>
      <c r="J287" s="14"/>
      <c r="K287" s="14"/>
      <c r="L287" s="13"/>
      <c r="M287" s="13"/>
      <c r="N287" s="14"/>
      <c r="O287" s="16" t="str">
        <f ca="1">IF($B287="","",IF(OR($K287="Won",$K287="Lost"),"Closed",IF($M287="","No date set",IF($M287&lt;TODAY(),"Overdue",IF($M287=TODAY(),"Today",IF($M287-TODAY()&lt;=Setup!$B$5,"Soon","Upcoming"))))))</f>
        <v/>
      </c>
      <c r="P287" s="17" t="str">
        <f t="shared" ca="1" si="8"/>
        <v/>
      </c>
      <c r="Q287" s="18" t="str">
        <f t="shared" ca="1" si="9"/>
        <v/>
      </c>
    </row>
    <row r="288" spans="1:17" x14ac:dyDescent="0.3">
      <c r="A288" s="13"/>
      <c r="B288" s="14"/>
      <c r="C288" s="14"/>
      <c r="D288" s="14"/>
      <c r="E288" s="14"/>
      <c r="F288" s="14"/>
      <c r="G288" s="14"/>
      <c r="H288" s="14"/>
      <c r="I288" s="15"/>
      <c r="J288" s="14"/>
      <c r="K288" s="14"/>
      <c r="L288" s="13"/>
      <c r="M288" s="13"/>
      <c r="N288" s="14"/>
      <c r="O288" s="16" t="str">
        <f ca="1">IF($B288="","",IF(OR($K288="Won",$K288="Lost"),"Closed",IF($M288="","No date set",IF($M288&lt;TODAY(),"Overdue",IF($M288=TODAY(),"Today",IF($M288-TODAY()&lt;=Setup!$B$5,"Soon","Upcoming"))))))</f>
        <v/>
      </c>
      <c r="P288" s="17" t="str">
        <f t="shared" ca="1" si="8"/>
        <v/>
      </c>
      <c r="Q288" s="18" t="str">
        <f t="shared" ca="1" si="9"/>
        <v/>
      </c>
    </row>
    <row r="289" spans="1:17" x14ac:dyDescent="0.3">
      <c r="A289" s="13"/>
      <c r="B289" s="14"/>
      <c r="C289" s="14"/>
      <c r="D289" s="14"/>
      <c r="E289" s="14"/>
      <c r="F289" s="14"/>
      <c r="G289" s="14"/>
      <c r="H289" s="14"/>
      <c r="I289" s="15"/>
      <c r="J289" s="14"/>
      <c r="K289" s="14"/>
      <c r="L289" s="13"/>
      <c r="M289" s="13"/>
      <c r="N289" s="14"/>
      <c r="O289" s="16" t="str">
        <f ca="1">IF($B289="","",IF(OR($K289="Won",$K289="Lost"),"Closed",IF($M289="","No date set",IF($M289&lt;TODAY(),"Overdue",IF($M289=TODAY(),"Today",IF($M289-TODAY()&lt;=Setup!$B$5,"Soon","Upcoming"))))))</f>
        <v/>
      </c>
      <c r="P289" s="17" t="str">
        <f t="shared" ca="1" si="8"/>
        <v/>
      </c>
      <c r="Q289" s="18" t="str">
        <f t="shared" ca="1" si="9"/>
        <v/>
      </c>
    </row>
    <row r="290" spans="1:17" x14ac:dyDescent="0.3">
      <c r="A290" s="13"/>
      <c r="B290" s="14"/>
      <c r="C290" s="14"/>
      <c r="D290" s="14"/>
      <c r="E290" s="14"/>
      <c r="F290" s="14"/>
      <c r="G290" s="14"/>
      <c r="H290" s="14"/>
      <c r="I290" s="15"/>
      <c r="J290" s="14"/>
      <c r="K290" s="14"/>
      <c r="L290" s="13"/>
      <c r="M290" s="13"/>
      <c r="N290" s="14"/>
      <c r="O290" s="16" t="str">
        <f ca="1">IF($B290="","",IF(OR($K290="Won",$K290="Lost"),"Closed",IF($M290="","No date set",IF($M290&lt;TODAY(),"Overdue",IF($M290=TODAY(),"Today",IF($M290-TODAY()&lt;=Setup!$B$5,"Soon","Upcoming"))))))</f>
        <v/>
      </c>
      <c r="P290" s="17" t="str">
        <f t="shared" ca="1" si="8"/>
        <v/>
      </c>
      <c r="Q290" s="18" t="str">
        <f t="shared" ca="1" si="9"/>
        <v/>
      </c>
    </row>
    <row r="291" spans="1:17" x14ac:dyDescent="0.3">
      <c r="A291" s="13"/>
      <c r="B291" s="14"/>
      <c r="C291" s="14"/>
      <c r="D291" s="14"/>
      <c r="E291" s="14"/>
      <c r="F291" s="14"/>
      <c r="G291" s="14"/>
      <c r="H291" s="14"/>
      <c r="I291" s="15"/>
      <c r="J291" s="14"/>
      <c r="K291" s="14"/>
      <c r="L291" s="13"/>
      <c r="M291" s="13"/>
      <c r="N291" s="14"/>
      <c r="O291" s="16" t="str">
        <f ca="1">IF($B291="","",IF(OR($K291="Won",$K291="Lost"),"Closed",IF($M291="","No date set",IF($M291&lt;TODAY(),"Overdue",IF($M291=TODAY(),"Today",IF($M291-TODAY()&lt;=Setup!$B$5,"Soon","Upcoming"))))))</f>
        <v/>
      </c>
      <c r="P291" s="17" t="str">
        <f t="shared" ca="1" si="8"/>
        <v/>
      </c>
      <c r="Q291" s="18" t="str">
        <f t="shared" ca="1" si="9"/>
        <v/>
      </c>
    </row>
    <row r="292" spans="1:17" x14ac:dyDescent="0.3">
      <c r="A292" s="13"/>
      <c r="B292" s="14"/>
      <c r="C292" s="14"/>
      <c r="D292" s="14"/>
      <c r="E292" s="14"/>
      <c r="F292" s="14"/>
      <c r="G292" s="14"/>
      <c r="H292" s="14"/>
      <c r="I292" s="15"/>
      <c r="J292" s="14"/>
      <c r="K292" s="14"/>
      <c r="L292" s="13"/>
      <c r="M292" s="13"/>
      <c r="N292" s="14"/>
      <c r="O292" s="16" t="str">
        <f ca="1">IF($B292="","",IF(OR($K292="Won",$K292="Lost"),"Closed",IF($M292="","No date set",IF($M292&lt;TODAY(),"Overdue",IF($M292=TODAY(),"Today",IF($M292-TODAY()&lt;=Setup!$B$5,"Soon","Upcoming"))))))</f>
        <v/>
      </c>
      <c r="P292" s="17" t="str">
        <f t="shared" ca="1" si="8"/>
        <v/>
      </c>
      <c r="Q292" s="18" t="str">
        <f t="shared" ca="1" si="9"/>
        <v/>
      </c>
    </row>
    <row r="293" spans="1:17" x14ac:dyDescent="0.3">
      <c r="A293" s="13"/>
      <c r="B293" s="14"/>
      <c r="C293" s="14"/>
      <c r="D293" s="14"/>
      <c r="E293" s="14"/>
      <c r="F293" s="14"/>
      <c r="G293" s="14"/>
      <c r="H293" s="14"/>
      <c r="I293" s="15"/>
      <c r="J293" s="14"/>
      <c r="K293" s="14"/>
      <c r="L293" s="13"/>
      <c r="M293" s="13"/>
      <c r="N293" s="14"/>
      <c r="O293" s="16" t="str">
        <f ca="1">IF($B293="","",IF(OR($K293="Won",$K293="Lost"),"Closed",IF($M293="","No date set",IF($M293&lt;TODAY(),"Overdue",IF($M293=TODAY(),"Today",IF($M293-TODAY()&lt;=Setup!$B$5,"Soon","Upcoming"))))))</f>
        <v/>
      </c>
      <c r="P293" s="17" t="str">
        <f t="shared" ca="1" si="8"/>
        <v/>
      </c>
      <c r="Q293" s="18" t="str">
        <f t="shared" ca="1" si="9"/>
        <v/>
      </c>
    </row>
    <row r="294" spans="1:17" x14ac:dyDescent="0.3">
      <c r="A294" s="13"/>
      <c r="B294" s="14"/>
      <c r="C294" s="14"/>
      <c r="D294" s="14"/>
      <c r="E294" s="14"/>
      <c r="F294" s="14"/>
      <c r="G294" s="14"/>
      <c r="H294" s="14"/>
      <c r="I294" s="15"/>
      <c r="J294" s="14"/>
      <c r="K294" s="14"/>
      <c r="L294" s="13"/>
      <c r="M294" s="13"/>
      <c r="N294" s="14"/>
      <c r="O294" s="16" t="str">
        <f ca="1">IF($B294="","",IF(OR($K294="Won",$K294="Lost"),"Closed",IF($M294="","No date set",IF($M294&lt;TODAY(),"Overdue",IF($M294=TODAY(),"Today",IF($M294-TODAY()&lt;=Setup!$B$5,"Soon","Upcoming"))))))</f>
        <v/>
      </c>
      <c r="P294" s="17" t="str">
        <f t="shared" ca="1" si="8"/>
        <v/>
      </c>
      <c r="Q294" s="18" t="str">
        <f t="shared" ca="1" si="9"/>
        <v/>
      </c>
    </row>
    <row r="295" spans="1:17" x14ac:dyDescent="0.3">
      <c r="A295" s="13"/>
      <c r="B295" s="14"/>
      <c r="C295" s="14"/>
      <c r="D295" s="14"/>
      <c r="E295" s="14"/>
      <c r="F295" s="14"/>
      <c r="G295" s="14"/>
      <c r="H295" s="14"/>
      <c r="I295" s="15"/>
      <c r="J295" s="14"/>
      <c r="K295" s="14"/>
      <c r="L295" s="13"/>
      <c r="M295" s="13"/>
      <c r="N295" s="14"/>
      <c r="O295" s="16" t="str">
        <f ca="1">IF($B295="","",IF(OR($K295="Won",$K295="Lost"),"Closed",IF($M295="","No date set",IF($M295&lt;TODAY(),"Overdue",IF($M295=TODAY(),"Today",IF($M295-TODAY()&lt;=Setup!$B$5,"Soon","Upcoming"))))))</f>
        <v/>
      </c>
      <c r="P295" s="17" t="str">
        <f t="shared" ca="1" si="8"/>
        <v/>
      </c>
      <c r="Q295" s="18" t="str">
        <f t="shared" ca="1" si="9"/>
        <v/>
      </c>
    </row>
    <row r="296" spans="1:17" x14ac:dyDescent="0.3">
      <c r="A296" s="13"/>
      <c r="B296" s="14"/>
      <c r="C296" s="14"/>
      <c r="D296" s="14"/>
      <c r="E296" s="14"/>
      <c r="F296" s="14"/>
      <c r="G296" s="14"/>
      <c r="H296" s="14"/>
      <c r="I296" s="15"/>
      <c r="J296" s="14"/>
      <c r="K296" s="14"/>
      <c r="L296" s="13"/>
      <c r="M296" s="13"/>
      <c r="N296" s="14"/>
      <c r="O296" s="16" t="str">
        <f ca="1">IF($B296="","",IF(OR($K296="Won",$K296="Lost"),"Closed",IF($M296="","No date set",IF($M296&lt;TODAY(),"Overdue",IF($M296=TODAY(),"Today",IF($M296-TODAY()&lt;=Setup!$B$5,"Soon","Upcoming"))))))</f>
        <v/>
      </c>
      <c r="P296" s="17" t="str">
        <f t="shared" ca="1" si="8"/>
        <v/>
      </c>
      <c r="Q296" s="18" t="str">
        <f t="shared" ca="1" si="9"/>
        <v/>
      </c>
    </row>
    <row r="297" spans="1:17" x14ac:dyDescent="0.3">
      <c r="A297" s="13"/>
      <c r="B297" s="14"/>
      <c r="C297" s="14"/>
      <c r="D297" s="14"/>
      <c r="E297" s="14"/>
      <c r="F297" s="14"/>
      <c r="G297" s="14"/>
      <c r="H297" s="14"/>
      <c r="I297" s="15"/>
      <c r="J297" s="14"/>
      <c r="K297" s="14"/>
      <c r="L297" s="13"/>
      <c r="M297" s="13"/>
      <c r="N297" s="14"/>
      <c r="O297" s="16" t="str">
        <f ca="1">IF($B297="","",IF(OR($K297="Won",$K297="Lost"),"Closed",IF($M297="","No date set",IF($M297&lt;TODAY(),"Overdue",IF($M297=TODAY(),"Today",IF($M297-TODAY()&lt;=Setup!$B$5,"Soon","Upcoming"))))))</f>
        <v/>
      </c>
      <c r="P297" s="17" t="str">
        <f t="shared" ca="1" si="8"/>
        <v/>
      </c>
      <c r="Q297" s="18" t="str">
        <f t="shared" ca="1" si="9"/>
        <v/>
      </c>
    </row>
    <row r="298" spans="1:17" x14ac:dyDescent="0.3">
      <c r="A298" s="13"/>
      <c r="B298" s="14"/>
      <c r="C298" s="14"/>
      <c r="D298" s="14"/>
      <c r="E298" s="14"/>
      <c r="F298" s="14"/>
      <c r="G298" s="14"/>
      <c r="H298" s="14"/>
      <c r="I298" s="15"/>
      <c r="J298" s="14"/>
      <c r="K298" s="14"/>
      <c r="L298" s="13"/>
      <c r="M298" s="13"/>
      <c r="N298" s="14"/>
      <c r="O298" s="16" t="str">
        <f ca="1">IF($B298="","",IF(OR($K298="Won",$K298="Lost"),"Closed",IF($M298="","No date set",IF($M298&lt;TODAY(),"Overdue",IF($M298=TODAY(),"Today",IF($M298-TODAY()&lt;=Setup!$B$5,"Soon","Upcoming"))))))</f>
        <v/>
      </c>
      <c r="P298" s="17" t="str">
        <f t="shared" ca="1" si="8"/>
        <v/>
      </c>
      <c r="Q298" s="18" t="str">
        <f t="shared" ca="1" si="9"/>
        <v/>
      </c>
    </row>
    <row r="299" spans="1:17" x14ac:dyDescent="0.3">
      <c r="A299" s="13"/>
      <c r="B299" s="14"/>
      <c r="C299" s="14"/>
      <c r="D299" s="14"/>
      <c r="E299" s="14"/>
      <c r="F299" s="14"/>
      <c r="G299" s="14"/>
      <c r="H299" s="14"/>
      <c r="I299" s="15"/>
      <c r="J299" s="14"/>
      <c r="K299" s="14"/>
      <c r="L299" s="13"/>
      <c r="M299" s="13"/>
      <c r="N299" s="14"/>
      <c r="O299" s="16" t="str">
        <f ca="1">IF($B299="","",IF(OR($K299="Won",$K299="Lost"),"Closed",IF($M299="","No date set",IF($M299&lt;TODAY(),"Overdue",IF($M299=TODAY(),"Today",IF($M299-TODAY()&lt;=Setup!$B$5,"Soon","Upcoming"))))))</f>
        <v/>
      </c>
      <c r="P299" s="17" t="str">
        <f t="shared" ca="1" si="8"/>
        <v/>
      </c>
      <c r="Q299" s="18" t="str">
        <f t="shared" ca="1" si="9"/>
        <v/>
      </c>
    </row>
    <row r="300" spans="1:17" x14ac:dyDescent="0.3">
      <c r="A300" s="13"/>
      <c r="B300" s="14"/>
      <c r="C300" s="14"/>
      <c r="D300" s="14"/>
      <c r="E300" s="14"/>
      <c r="F300" s="14"/>
      <c r="G300" s="14"/>
      <c r="H300" s="14"/>
      <c r="I300" s="15"/>
      <c r="J300" s="14"/>
      <c r="K300" s="14"/>
      <c r="L300" s="13"/>
      <c r="M300" s="13"/>
      <c r="N300" s="14"/>
      <c r="O300" s="16" t="str">
        <f ca="1">IF($B300="","",IF(OR($K300="Won",$K300="Lost"),"Closed",IF($M300="","No date set",IF($M300&lt;TODAY(),"Overdue",IF($M300=TODAY(),"Today",IF($M300-TODAY()&lt;=Setup!$B$5,"Soon","Upcoming"))))))</f>
        <v/>
      </c>
      <c r="P300" s="17" t="str">
        <f t="shared" ca="1" si="8"/>
        <v/>
      </c>
      <c r="Q300" s="18" t="str">
        <f t="shared" ca="1" si="9"/>
        <v/>
      </c>
    </row>
    <row r="301" spans="1:17" x14ac:dyDescent="0.3">
      <c r="A301" s="13"/>
      <c r="B301" s="14"/>
      <c r="C301" s="14"/>
      <c r="D301" s="14"/>
      <c r="E301" s="14"/>
      <c r="F301" s="14"/>
      <c r="G301" s="14"/>
      <c r="H301" s="14"/>
      <c r="I301" s="15"/>
      <c r="J301" s="14"/>
      <c r="K301" s="14"/>
      <c r="L301" s="13"/>
      <c r="M301" s="13"/>
      <c r="N301" s="14"/>
      <c r="O301" s="16" t="str">
        <f ca="1">IF($B301="","",IF(OR($K301="Won",$K301="Lost"),"Closed",IF($M301="","No date set",IF($M301&lt;TODAY(),"Overdue",IF($M301=TODAY(),"Today",IF($M301-TODAY()&lt;=Setup!$B$5,"Soon","Upcoming"))))))</f>
        <v/>
      </c>
      <c r="P301" s="17" t="str">
        <f t="shared" ca="1" si="8"/>
        <v/>
      </c>
      <c r="Q301" s="18" t="str">
        <f t="shared" ca="1" si="9"/>
        <v/>
      </c>
    </row>
    <row r="302" spans="1:17" x14ac:dyDescent="0.3">
      <c r="A302" s="13"/>
      <c r="B302" s="14"/>
      <c r="C302" s="14"/>
      <c r="D302" s="14"/>
      <c r="E302" s="14"/>
      <c r="F302" s="14"/>
      <c r="G302" s="14"/>
      <c r="H302" s="14"/>
      <c r="I302" s="15"/>
      <c r="J302" s="14"/>
      <c r="K302" s="14"/>
      <c r="L302" s="13"/>
      <c r="M302" s="13"/>
      <c r="N302" s="14"/>
      <c r="O302" s="16" t="str">
        <f ca="1">IF($B302="","",IF(OR($K302="Won",$K302="Lost"),"Closed",IF($M302="","No date set",IF($M302&lt;TODAY(),"Overdue",IF($M302=TODAY(),"Today",IF($M302-TODAY()&lt;=Setup!$B$5,"Soon","Upcoming"))))))</f>
        <v/>
      </c>
      <c r="P302" s="17" t="str">
        <f t="shared" ca="1" si="8"/>
        <v/>
      </c>
      <c r="Q302" s="18" t="str">
        <f t="shared" ca="1" si="9"/>
        <v/>
      </c>
    </row>
    <row r="303" spans="1:17" x14ac:dyDescent="0.3">
      <c r="A303" s="13"/>
      <c r="B303" s="14"/>
      <c r="C303" s="14"/>
      <c r="D303" s="14"/>
      <c r="E303" s="14"/>
      <c r="F303" s="14"/>
      <c r="G303" s="14"/>
      <c r="H303" s="14"/>
      <c r="I303" s="15"/>
      <c r="J303" s="14"/>
      <c r="K303" s="14"/>
      <c r="L303" s="13"/>
      <c r="M303" s="13"/>
      <c r="N303" s="14"/>
      <c r="O303" s="16" t="str">
        <f ca="1">IF($B303="","",IF(OR($K303="Won",$K303="Lost"),"Closed",IF($M303="","No date set",IF($M303&lt;TODAY(),"Overdue",IF($M303=TODAY(),"Today",IF($M303-TODAY()&lt;=Setup!$B$5,"Soon","Upcoming"))))))</f>
        <v/>
      </c>
      <c r="P303" s="17" t="str">
        <f t="shared" ca="1" si="8"/>
        <v/>
      </c>
      <c r="Q303" s="18" t="str">
        <f t="shared" ca="1" si="9"/>
        <v/>
      </c>
    </row>
    <row r="304" spans="1:17" x14ac:dyDescent="0.3">
      <c r="A304" s="13"/>
      <c r="B304" s="14"/>
      <c r="C304" s="14"/>
      <c r="D304" s="14"/>
      <c r="E304" s="14"/>
      <c r="F304" s="14"/>
      <c r="G304" s="14"/>
      <c r="H304" s="14"/>
      <c r="I304" s="15"/>
      <c r="J304" s="14"/>
      <c r="K304" s="14"/>
      <c r="L304" s="13"/>
      <c r="M304" s="13"/>
      <c r="N304" s="14"/>
      <c r="O304" s="16" t="str">
        <f ca="1">IF($B304="","",IF(OR($K304="Won",$K304="Lost"),"Closed",IF($M304="","No date set",IF($M304&lt;TODAY(),"Overdue",IF($M304=TODAY(),"Today",IF($M304-TODAY()&lt;=Setup!$B$5,"Soon","Upcoming"))))))</f>
        <v/>
      </c>
      <c r="P304" s="17" t="str">
        <f t="shared" ca="1" si="8"/>
        <v/>
      </c>
      <c r="Q304" s="18" t="str">
        <f t="shared" ca="1" si="9"/>
        <v/>
      </c>
    </row>
    <row r="305" spans="1:17" x14ac:dyDescent="0.3">
      <c r="A305" s="13"/>
      <c r="B305" s="14"/>
      <c r="C305" s="14"/>
      <c r="D305" s="14"/>
      <c r="E305" s="14"/>
      <c r="F305" s="14"/>
      <c r="G305" s="14"/>
      <c r="H305" s="14"/>
      <c r="I305" s="15"/>
      <c r="J305" s="14"/>
      <c r="K305" s="14"/>
      <c r="L305" s="13"/>
      <c r="M305" s="13"/>
      <c r="N305" s="14"/>
      <c r="O305" s="16" t="str">
        <f ca="1">IF($B305="","",IF(OR($K305="Won",$K305="Lost"),"Closed",IF($M305="","No date set",IF($M305&lt;TODAY(),"Overdue",IF($M305=TODAY(),"Today",IF($M305-TODAY()&lt;=Setup!$B$5,"Soon","Upcoming"))))))</f>
        <v/>
      </c>
      <c r="P305" s="17" t="str">
        <f t="shared" ca="1" si="8"/>
        <v/>
      </c>
      <c r="Q305" s="18" t="str">
        <f t="shared" ca="1" si="9"/>
        <v/>
      </c>
    </row>
    <row r="306" spans="1:17" x14ac:dyDescent="0.3">
      <c r="A306" s="13"/>
      <c r="B306" s="14"/>
      <c r="C306" s="14"/>
      <c r="D306" s="14"/>
      <c r="E306" s="14"/>
      <c r="F306" s="14"/>
      <c r="G306" s="14"/>
      <c r="H306" s="14"/>
      <c r="I306" s="15"/>
      <c r="J306" s="14"/>
      <c r="K306" s="14"/>
      <c r="L306" s="13"/>
      <c r="M306" s="13"/>
      <c r="N306" s="14"/>
      <c r="O306" s="16" t="str">
        <f ca="1">IF($B306="","",IF(OR($K306="Won",$K306="Lost"),"Closed",IF($M306="","No date set",IF($M306&lt;TODAY(),"Overdue",IF($M306=TODAY(),"Today",IF($M306-TODAY()&lt;=Setup!$B$5,"Soon","Upcoming"))))))</f>
        <v/>
      </c>
      <c r="P306" s="17" t="str">
        <f t="shared" ca="1" si="8"/>
        <v/>
      </c>
      <c r="Q306" s="18" t="str">
        <f t="shared" ca="1" si="9"/>
        <v/>
      </c>
    </row>
    <row r="307" spans="1:17" x14ac:dyDescent="0.3">
      <c r="A307" s="13"/>
      <c r="B307" s="14"/>
      <c r="C307" s="14"/>
      <c r="D307" s="14"/>
      <c r="E307" s="14"/>
      <c r="F307" s="14"/>
      <c r="G307" s="14"/>
      <c r="H307" s="14"/>
      <c r="I307" s="15"/>
      <c r="J307" s="14"/>
      <c r="K307" s="14"/>
      <c r="L307" s="13"/>
      <c r="M307" s="13"/>
      <c r="N307" s="14"/>
      <c r="O307" s="16" t="str">
        <f ca="1">IF($B307="","",IF(OR($K307="Won",$K307="Lost"),"Closed",IF($M307="","No date set",IF($M307&lt;TODAY(),"Overdue",IF($M307=TODAY(),"Today",IF($M307-TODAY()&lt;=Setup!$B$5,"Soon","Upcoming"))))))</f>
        <v/>
      </c>
      <c r="P307" s="17" t="str">
        <f t="shared" ca="1" si="8"/>
        <v/>
      </c>
      <c r="Q307" s="18" t="str">
        <f t="shared" ca="1" si="9"/>
        <v/>
      </c>
    </row>
    <row r="308" spans="1:17" x14ac:dyDescent="0.3">
      <c r="A308" s="13"/>
      <c r="B308" s="14"/>
      <c r="C308" s="14"/>
      <c r="D308" s="14"/>
      <c r="E308" s="14"/>
      <c r="F308" s="14"/>
      <c r="G308" s="14"/>
      <c r="H308" s="14"/>
      <c r="I308" s="15"/>
      <c r="J308" s="14"/>
      <c r="K308" s="14"/>
      <c r="L308" s="13"/>
      <c r="M308" s="13"/>
      <c r="N308" s="14"/>
      <c r="O308" s="16" t="str">
        <f ca="1">IF($B308="","",IF(OR($K308="Won",$K308="Lost"),"Closed",IF($M308="","No date set",IF($M308&lt;TODAY(),"Overdue",IF($M308=TODAY(),"Today",IF($M308-TODAY()&lt;=Setup!$B$5,"Soon","Upcoming"))))))</f>
        <v/>
      </c>
      <c r="P308" s="17" t="str">
        <f t="shared" ca="1" si="8"/>
        <v/>
      </c>
      <c r="Q308" s="18" t="str">
        <f t="shared" ca="1" si="9"/>
        <v/>
      </c>
    </row>
    <row r="309" spans="1:17" x14ac:dyDescent="0.3">
      <c r="A309" s="13"/>
      <c r="B309" s="14"/>
      <c r="C309" s="14"/>
      <c r="D309" s="14"/>
      <c r="E309" s="14"/>
      <c r="F309" s="14"/>
      <c r="G309" s="14"/>
      <c r="H309" s="14"/>
      <c r="I309" s="15"/>
      <c r="J309" s="14"/>
      <c r="K309" s="14"/>
      <c r="L309" s="13"/>
      <c r="M309" s="13"/>
      <c r="N309" s="14"/>
      <c r="O309" s="16" t="str">
        <f ca="1">IF($B309="","",IF(OR($K309="Won",$K309="Lost"),"Closed",IF($M309="","No date set",IF($M309&lt;TODAY(),"Overdue",IF($M309=TODAY(),"Today",IF($M309-TODAY()&lt;=Setup!$B$5,"Soon","Upcoming"))))))</f>
        <v/>
      </c>
      <c r="P309" s="17" t="str">
        <f t="shared" ca="1" si="8"/>
        <v/>
      </c>
      <c r="Q309" s="18" t="str">
        <f t="shared" ca="1" si="9"/>
        <v/>
      </c>
    </row>
    <row r="310" spans="1:17" x14ac:dyDescent="0.3">
      <c r="A310" s="13"/>
      <c r="B310" s="14"/>
      <c r="C310" s="14"/>
      <c r="D310" s="14"/>
      <c r="E310" s="14"/>
      <c r="F310" s="14"/>
      <c r="G310" s="14"/>
      <c r="H310" s="14"/>
      <c r="I310" s="15"/>
      <c r="J310" s="14"/>
      <c r="K310" s="14"/>
      <c r="L310" s="13"/>
      <c r="M310" s="13"/>
      <c r="N310" s="14"/>
      <c r="O310" s="16" t="str">
        <f ca="1">IF($B310="","",IF(OR($K310="Won",$K310="Lost"),"Closed",IF($M310="","No date set",IF($M310&lt;TODAY(),"Overdue",IF($M310=TODAY(),"Today",IF($M310-TODAY()&lt;=Setup!$B$5,"Soon","Upcoming"))))))</f>
        <v/>
      </c>
      <c r="P310" s="17" t="str">
        <f t="shared" ca="1" si="8"/>
        <v/>
      </c>
      <c r="Q310" s="18" t="str">
        <f t="shared" ca="1" si="9"/>
        <v/>
      </c>
    </row>
    <row r="311" spans="1:17" x14ac:dyDescent="0.3">
      <c r="A311" s="13"/>
      <c r="B311" s="14"/>
      <c r="C311" s="14"/>
      <c r="D311" s="14"/>
      <c r="E311" s="14"/>
      <c r="F311" s="14"/>
      <c r="G311" s="14"/>
      <c r="H311" s="14"/>
      <c r="I311" s="15"/>
      <c r="J311" s="14"/>
      <c r="K311" s="14"/>
      <c r="L311" s="13"/>
      <c r="M311" s="13"/>
      <c r="N311" s="14"/>
      <c r="O311" s="16" t="str">
        <f ca="1">IF($B311="","",IF(OR($K311="Won",$K311="Lost"),"Closed",IF($M311="","No date set",IF($M311&lt;TODAY(),"Overdue",IF($M311=TODAY(),"Today",IF($M311-TODAY()&lt;=Setup!$B$5,"Soon","Upcoming"))))))</f>
        <v/>
      </c>
      <c r="P311" s="17" t="str">
        <f t="shared" ca="1" si="8"/>
        <v/>
      </c>
      <c r="Q311" s="18" t="str">
        <f t="shared" ca="1" si="9"/>
        <v/>
      </c>
    </row>
    <row r="312" spans="1:17" x14ac:dyDescent="0.3">
      <c r="A312" s="13"/>
      <c r="B312" s="14"/>
      <c r="C312" s="14"/>
      <c r="D312" s="14"/>
      <c r="E312" s="14"/>
      <c r="F312" s="14"/>
      <c r="G312" s="14"/>
      <c r="H312" s="14"/>
      <c r="I312" s="15"/>
      <c r="J312" s="14"/>
      <c r="K312" s="14"/>
      <c r="L312" s="13"/>
      <c r="M312" s="13"/>
      <c r="N312" s="14"/>
      <c r="O312" s="16" t="str">
        <f ca="1">IF($B312="","",IF(OR($K312="Won",$K312="Lost"),"Closed",IF($M312="","No date set",IF($M312&lt;TODAY(),"Overdue",IF($M312=TODAY(),"Today",IF($M312-TODAY()&lt;=Setup!$B$5,"Soon","Upcoming"))))))</f>
        <v/>
      </c>
      <c r="P312" s="17" t="str">
        <f t="shared" ca="1" si="8"/>
        <v/>
      </c>
      <c r="Q312" s="18" t="str">
        <f t="shared" ca="1" si="9"/>
        <v/>
      </c>
    </row>
    <row r="313" spans="1:17" x14ac:dyDescent="0.3">
      <c r="A313" s="13"/>
      <c r="B313" s="14"/>
      <c r="C313" s="14"/>
      <c r="D313" s="14"/>
      <c r="E313" s="14"/>
      <c r="F313" s="14"/>
      <c r="G313" s="14"/>
      <c r="H313" s="14"/>
      <c r="I313" s="15"/>
      <c r="J313" s="14"/>
      <c r="K313" s="14"/>
      <c r="L313" s="13"/>
      <c r="M313" s="13"/>
      <c r="N313" s="14"/>
      <c r="O313" s="16" t="str">
        <f ca="1">IF($B313="","",IF(OR($K313="Won",$K313="Lost"),"Closed",IF($M313="","No date set",IF($M313&lt;TODAY(),"Overdue",IF($M313=TODAY(),"Today",IF($M313-TODAY()&lt;=Setup!$B$5,"Soon","Upcoming"))))))</f>
        <v/>
      </c>
      <c r="P313" s="17" t="str">
        <f t="shared" ca="1" si="8"/>
        <v/>
      </c>
      <c r="Q313" s="18" t="str">
        <f t="shared" ca="1" si="9"/>
        <v/>
      </c>
    </row>
    <row r="314" spans="1:17" x14ac:dyDescent="0.3">
      <c r="A314" s="13"/>
      <c r="B314" s="14"/>
      <c r="C314" s="14"/>
      <c r="D314" s="14"/>
      <c r="E314" s="14"/>
      <c r="F314" s="14"/>
      <c r="G314" s="14"/>
      <c r="H314" s="14"/>
      <c r="I314" s="15"/>
      <c r="J314" s="14"/>
      <c r="K314" s="14"/>
      <c r="L314" s="13"/>
      <c r="M314" s="13"/>
      <c r="N314" s="14"/>
      <c r="O314" s="16" t="str">
        <f ca="1">IF($B314="","",IF(OR($K314="Won",$K314="Lost"),"Closed",IF($M314="","No date set",IF($M314&lt;TODAY(),"Overdue",IF($M314=TODAY(),"Today",IF($M314-TODAY()&lt;=Setup!$B$5,"Soon","Upcoming"))))))</f>
        <v/>
      </c>
      <c r="P314" s="17" t="str">
        <f t="shared" ca="1" si="8"/>
        <v/>
      </c>
      <c r="Q314" s="18" t="str">
        <f t="shared" ca="1" si="9"/>
        <v/>
      </c>
    </row>
    <row r="315" spans="1:17" x14ac:dyDescent="0.3">
      <c r="A315" s="13"/>
      <c r="B315" s="14"/>
      <c r="C315" s="14"/>
      <c r="D315" s="14"/>
      <c r="E315" s="14"/>
      <c r="F315" s="14"/>
      <c r="G315" s="14"/>
      <c r="H315" s="14"/>
      <c r="I315" s="15"/>
      <c r="J315" s="14"/>
      <c r="K315" s="14"/>
      <c r="L315" s="13"/>
      <c r="M315" s="13"/>
      <c r="N315" s="14"/>
      <c r="O315" s="16" t="str">
        <f ca="1">IF($B315="","",IF(OR($K315="Won",$K315="Lost"),"Closed",IF($M315="","No date set",IF($M315&lt;TODAY(),"Overdue",IF($M315=TODAY(),"Today",IF($M315-TODAY()&lt;=Setup!$B$5,"Soon","Upcoming"))))))</f>
        <v/>
      </c>
      <c r="P315" s="17" t="str">
        <f t="shared" ca="1" si="8"/>
        <v/>
      </c>
      <c r="Q315" s="18" t="str">
        <f t="shared" ca="1" si="9"/>
        <v/>
      </c>
    </row>
    <row r="316" spans="1:17" x14ac:dyDescent="0.3">
      <c r="A316" s="13"/>
      <c r="B316" s="14"/>
      <c r="C316" s="14"/>
      <c r="D316" s="14"/>
      <c r="E316" s="14"/>
      <c r="F316" s="14"/>
      <c r="G316" s="14"/>
      <c r="H316" s="14"/>
      <c r="I316" s="15"/>
      <c r="J316" s="14"/>
      <c r="K316" s="14"/>
      <c r="L316" s="13"/>
      <c r="M316" s="13"/>
      <c r="N316" s="14"/>
      <c r="O316" s="16" t="str">
        <f ca="1">IF($B316="","",IF(OR($K316="Won",$K316="Lost"),"Closed",IF($M316="","No date set",IF($M316&lt;TODAY(),"Overdue",IF($M316=TODAY(),"Today",IF($M316-TODAY()&lt;=Setup!$B$5,"Soon","Upcoming"))))))</f>
        <v/>
      </c>
      <c r="P316" s="17" t="str">
        <f t="shared" ca="1" si="8"/>
        <v/>
      </c>
      <c r="Q316" s="18" t="str">
        <f t="shared" ca="1" si="9"/>
        <v/>
      </c>
    </row>
    <row r="317" spans="1:17" x14ac:dyDescent="0.3">
      <c r="A317" s="13"/>
      <c r="B317" s="14"/>
      <c r="C317" s="14"/>
      <c r="D317" s="14"/>
      <c r="E317" s="14"/>
      <c r="F317" s="14"/>
      <c r="G317" s="14"/>
      <c r="H317" s="14"/>
      <c r="I317" s="15"/>
      <c r="J317" s="14"/>
      <c r="K317" s="14"/>
      <c r="L317" s="13"/>
      <c r="M317" s="13"/>
      <c r="N317" s="14"/>
      <c r="O317" s="16" t="str">
        <f ca="1">IF($B317="","",IF(OR($K317="Won",$K317="Lost"),"Closed",IF($M317="","No date set",IF($M317&lt;TODAY(),"Overdue",IF($M317=TODAY(),"Today",IF($M317-TODAY()&lt;=Setup!$B$5,"Soon","Upcoming"))))))</f>
        <v/>
      </c>
      <c r="P317" s="17" t="str">
        <f t="shared" ca="1" si="8"/>
        <v/>
      </c>
      <c r="Q317" s="18" t="str">
        <f t="shared" ca="1" si="9"/>
        <v/>
      </c>
    </row>
    <row r="318" spans="1:17" x14ac:dyDescent="0.3">
      <c r="A318" s="13"/>
      <c r="B318" s="14"/>
      <c r="C318" s="14"/>
      <c r="D318" s="14"/>
      <c r="E318" s="14"/>
      <c r="F318" s="14"/>
      <c r="G318" s="14"/>
      <c r="H318" s="14"/>
      <c r="I318" s="15"/>
      <c r="J318" s="14"/>
      <c r="K318" s="14"/>
      <c r="L318" s="13"/>
      <c r="M318" s="13"/>
      <c r="N318" s="14"/>
      <c r="O318" s="16" t="str">
        <f ca="1">IF($B318="","",IF(OR($K318="Won",$K318="Lost"),"Closed",IF($M318="","No date set",IF($M318&lt;TODAY(),"Overdue",IF($M318=TODAY(),"Today",IF($M318-TODAY()&lt;=Setup!$B$5,"Soon","Upcoming"))))))</f>
        <v/>
      </c>
      <c r="P318" s="17" t="str">
        <f t="shared" ca="1" si="8"/>
        <v/>
      </c>
      <c r="Q318" s="18" t="str">
        <f t="shared" ca="1" si="9"/>
        <v/>
      </c>
    </row>
    <row r="319" spans="1:17" x14ac:dyDescent="0.3">
      <c r="A319" s="13"/>
      <c r="B319" s="14"/>
      <c r="C319" s="14"/>
      <c r="D319" s="14"/>
      <c r="E319" s="14"/>
      <c r="F319" s="14"/>
      <c r="G319" s="14"/>
      <c r="H319" s="14"/>
      <c r="I319" s="15"/>
      <c r="J319" s="14"/>
      <c r="K319" s="14"/>
      <c r="L319" s="13"/>
      <c r="M319" s="13"/>
      <c r="N319" s="14"/>
      <c r="O319" s="16" t="str">
        <f ca="1">IF($B319="","",IF(OR($K319="Won",$K319="Lost"),"Closed",IF($M319="","No date set",IF($M319&lt;TODAY(),"Overdue",IF($M319=TODAY(),"Today",IF($M319-TODAY()&lt;=Setup!$B$5,"Soon","Upcoming"))))))</f>
        <v/>
      </c>
      <c r="P319" s="17" t="str">
        <f t="shared" ca="1" si="8"/>
        <v/>
      </c>
      <c r="Q319" s="18" t="str">
        <f t="shared" ca="1" si="9"/>
        <v/>
      </c>
    </row>
    <row r="320" spans="1:17" x14ac:dyDescent="0.3">
      <c r="A320" s="13"/>
      <c r="B320" s="14"/>
      <c r="C320" s="14"/>
      <c r="D320" s="14"/>
      <c r="E320" s="14"/>
      <c r="F320" s="14"/>
      <c r="G320" s="14"/>
      <c r="H320" s="14"/>
      <c r="I320" s="15"/>
      <c r="J320" s="14"/>
      <c r="K320" s="14"/>
      <c r="L320" s="13"/>
      <c r="M320" s="13"/>
      <c r="N320" s="14"/>
      <c r="O320" s="16" t="str">
        <f ca="1">IF($B320="","",IF(OR($K320="Won",$K320="Lost"),"Closed",IF($M320="","No date set",IF($M320&lt;TODAY(),"Overdue",IF($M320=TODAY(),"Today",IF($M320-TODAY()&lt;=Setup!$B$5,"Soon","Upcoming"))))))</f>
        <v/>
      </c>
      <c r="P320" s="17" t="str">
        <f t="shared" ca="1" si="8"/>
        <v/>
      </c>
      <c r="Q320" s="18" t="str">
        <f t="shared" ca="1" si="9"/>
        <v/>
      </c>
    </row>
    <row r="321" spans="1:17" x14ac:dyDescent="0.3">
      <c r="A321" s="13"/>
      <c r="B321" s="14"/>
      <c r="C321" s="14"/>
      <c r="D321" s="14"/>
      <c r="E321" s="14"/>
      <c r="F321" s="14"/>
      <c r="G321" s="14"/>
      <c r="H321" s="14"/>
      <c r="I321" s="15"/>
      <c r="J321" s="14"/>
      <c r="K321" s="14"/>
      <c r="L321" s="13"/>
      <c r="M321" s="13"/>
      <c r="N321" s="14"/>
      <c r="O321" s="16" t="str">
        <f ca="1">IF($B321="","",IF(OR($K321="Won",$K321="Lost"),"Closed",IF($M321="","No date set",IF($M321&lt;TODAY(),"Overdue",IF($M321=TODAY(),"Today",IF($M321-TODAY()&lt;=Setup!$B$5,"Soon","Upcoming"))))))</f>
        <v/>
      </c>
      <c r="P321" s="17" t="str">
        <f t="shared" ca="1" si="8"/>
        <v/>
      </c>
      <c r="Q321" s="18" t="str">
        <f t="shared" ca="1" si="9"/>
        <v/>
      </c>
    </row>
    <row r="322" spans="1:17" x14ac:dyDescent="0.3">
      <c r="A322" s="13"/>
      <c r="B322" s="14"/>
      <c r="C322" s="14"/>
      <c r="D322" s="14"/>
      <c r="E322" s="14"/>
      <c r="F322" s="14"/>
      <c r="G322" s="14"/>
      <c r="H322" s="14"/>
      <c r="I322" s="15"/>
      <c r="J322" s="14"/>
      <c r="K322" s="14"/>
      <c r="L322" s="13"/>
      <c r="M322" s="13"/>
      <c r="N322" s="14"/>
      <c r="O322" s="16" t="str">
        <f ca="1">IF($B322="","",IF(OR($K322="Won",$K322="Lost"),"Closed",IF($M322="","No date set",IF($M322&lt;TODAY(),"Overdue",IF($M322=TODAY(),"Today",IF($M322-TODAY()&lt;=Setup!$B$5,"Soon","Upcoming"))))))</f>
        <v/>
      </c>
      <c r="P322" s="17" t="str">
        <f t="shared" ca="1" si="8"/>
        <v/>
      </c>
      <c r="Q322" s="18" t="str">
        <f t="shared" ca="1" si="9"/>
        <v/>
      </c>
    </row>
    <row r="323" spans="1:17" x14ac:dyDescent="0.3">
      <c r="A323" s="13"/>
      <c r="B323" s="14"/>
      <c r="C323" s="14"/>
      <c r="D323" s="14"/>
      <c r="E323" s="14"/>
      <c r="F323" s="14"/>
      <c r="G323" s="14"/>
      <c r="H323" s="14"/>
      <c r="I323" s="15"/>
      <c r="J323" s="14"/>
      <c r="K323" s="14"/>
      <c r="L323" s="13"/>
      <c r="M323" s="13"/>
      <c r="N323" s="14"/>
      <c r="O323" s="16" t="str">
        <f ca="1">IF($B323="","",IF(OR($K323="Won",$K323="Lost"),"Closed",IF($M323="","No date set",IF($M323&lt;TODAY(),"Overdue",IF($M323=TODAY(),"Today",IF($M323-TODAY()&lt;=Setup!$B$5,"Soon","Upcoming"))))))</f>
        <v/>
      </c>
      <c r="P323" s="17" t="str">
        <f t="shared" ca="1" si="8"/>
        <v/>
      </c>
      <c r="Q323" s="18" t="str">
        <f t="shared" ca="1" si="9"/>
        <v/>
      </c>
    </row>
    <row r="324" spans="1:17" x14ac:dyDescent="0.3">
      <c r="A324" s="13"/>
      <c r="B324" s="14"/>
      <c r="C324" s="14"/>
      <c r="D324" s="14"/>
      <c r="E324" s="14"/>
      <c r="F324" s="14"/>
      <c r="G324" s="14"/>
      <c r="H324" s="14"/>
      <c r="I324" s="15"/>
      <c r="J324" s="14"/>
      <c r="K324" s="14"/>
      <c r="L324" s="13"/>
      <c r="M324" s="13"/>
      <c r="N324" s="14"/>
      <c r="O324" s="16" t="str">
        <f ca="1">IF($B324="","",IF(OR($K324="Won",$K324="Lost"),"Closed",IF($M324="","No date set",IF($M324&lt;TODAY(),"Overdue",IF($M324=TODAY(),"Today",IF($M324-TODAY()&lt;=Setup!$B$5,"Soon","Upcoming"))))))</f>
        <v/>
      </c>
      <c r="P324" s="17" t="str">
        <f t="shared" ref="P324:P387" ca="1" si="10">IF(OR($B324="",$M324="",$O324="Closed"),"",$M324-TODAY())</f>
        <v/>
      </c>
      <c r="Q324" s="18" t="str">
        <f t="shared" ref="Q324:Q387" ca="1" si="11">IF(OR($A324="",$B324=""),"",TODAY()-$A324)</f>
        <v/>
      </c>
    </row>
    <row r="325" spans="1:17" x14ac:dyDescent="0.3">
      <c r="A325" s="13"/>
      <c r="B325" s="14"/>
      <c r="C325" s="14"/>
      <c r="D325" s="14"/>
      <c r="E325" s="14"/>
      <c r="F325" s="14"/>
      <c r="G325" s="14"/>
      <c r="H325" s="14"/>
      <c r="I325" s="15"/>
      <c r="J325" s="14"/>
      <c r="K325" s="14"/>
      <c r="L325" s="13"/>
      <c r="M325" s="13"/>
      <c r="N325" s="14"/>
      <c r="O325" s="16" t="str">
        <f ca="1">IF($B325="","",IF(OR($K325="Won",$K325="Lost"),"Closed",IF($M325="","No date set",IF($M325&lt;TODAY(),"Overdue",IF($M325=TODAY(),"Today",IF($M325-TODAY()&lt;=Setup!$B$5,"Soon","Upcoming"))))))</f>
        <v/>
      </c>
      <c r="P325" s="17" t="str">
        <f t="shared" ca="1" si="10"/>
        <v/>
      </c>
      <c r="Q325" s="18" t="str">
        <f t="shared" ca="1" si="11"/>
        <v/>
      </c>
    </row>
    <row r="326" spans="1:17" x14ac:dyDescent="0.3">
      <c r="A326" s="13"/>
      <c r="B326" s="14"/>
      <c r="C326" s="14"/>
      <c r="D326" s="14"/>
      <c r="E326" s="14"/>
      <c r="F326" s="14"/>
      <c r="G326" s="14"/>
      <c r="H326" s="14"/>
      <c r="I326" s="15"/>
      <c r="J326" s="14"/>
      <c r="K326" s="14"/>
      <c r="L326" s="13"/>
      <c r="M326" s="13"/>
      <c r="N326" s="14"/>
      <c r="O326" s="16" t="str">
        <f ca="1">IF($B326="","",IF(OR($K326="Won",$K326="Lost"),"Closed",IF($M326="","No date set",IF($M326&lt;TODAY(),"Overdue",IF($M326=TODAY(),"Today",IF($M326-TODAY()&lt;=Setup!$B$5,"Soon","Upcoming"))))))</f>
        <v/>
      </c>
      <c r="P326" s="17" t="str">
        <f t="shared" ca="1" si="10"/>
        <v/>
      </c>
      <c r="Q326" s="18" t="str">
        <f t="shared" ca="1" si="11"/>
        <v/>
      </c>
    </row>
    <row r="327" spans="1:17" x14ac:dyDescent="0.3">
      <c r="A327" s="13"/>
      <c r="B327" s="14"/>
      <c r="C327" s="14"/>
      <c r="D327" s="14"/>
      <c r="E327" s="14"/>
      <c r="F327" s="14"/>
      <c r="G327" s="14"/>
      <c r="H327" s="14"/>
      <c r="I327" s="15"/>
      <c r="J327" s="14"/>
      <c r="K327" s="14"/>
      <c r="L327" s="13"/>
      <c r="M327" s="13"/>
      <c r="N327" s="14"/>
      <c r="O327" s="16" t="str">
        <f ca="1">IF($B327="","",IF(OR($K327="Won",$K327="Lost"),"Closed",IF($M327="","No date set",IF($M327&lt;TODAY(),"Overdue",IF($M327=TODAY(),"Today",IF($M327-TODAY()&lt;=Setup!$B$5,"Soon","Upcoming"))))))</f>
        <v/>
      </c>
      <c r="P327" s="17" t="str">
        <f t="shared" ca="1" si="10"/>
        <v/>
      </c>
      <c r="Q327" s="18" t="str">
        <f t="shared" ca="1" si="11"/>
        <v/>
      </c>
    </row>
    <row r="328" spans="1:17" x14ac:dyDescent="0.3">
      <c r="A328" s="13"/>
      <c r="B328" s="14"/>
      <c r="C328" s="14"/>
      <c r="D328" s="14"/>
      <c r="E328" s="14"/>
      <c r="F328" s="14"/>
      <c r="G328" s="14"/>
      <c r="H328" s="14"/>
      <c r="I328" s="15"/>
      <c r="J328" s="14"/>
      <c r="K328" s="14"/>
      <c r="L328" s="13"/>
      <c r="M328" s="13"/>
      <c r="N328" s="14"/>
      <c r="O328" s="16" t="str">
        <f ca="1">IF($B328="","",IF(OR($K328="Won",$K328="Lost"),"Closed",IF($M328="","No date set",IF($M328&lt;TODAY(),"Overdue",IF($M328=TODAY(),"Today",IF($M328-TODAY()&lt;=Setup!$B$5,"Soon","Upcoming"))))))</f>
        <v/>
      </c>
      <c r="P328" s="17" t="str">
        <f t="shared" ca="1" si="10"/>
        <v/>
      </c>
      <c r="Q328" s="18" t="str">
        <f t="shared" ca="1" si="11"/>
        <v/>
      </c>
    </row>
    <row r="329" spans="1:17" x14ac:dyDescent="0.3">
      <c r="A329" s="13"/>
      <c r="B329" s="14"/>
      <c r="C329" s="14"/>
      <c r="D329" s="14"/>
      <c r="E329" s="14"/>
      <c r="F329" s="14"/>
      <c r="G329" s="14"/>
      <c r="H329" s="14"/>
      <c r="I329" s="15"/>
      <c r="J329" s="14"/>
      <c r="K329" s="14"/>
      <c r="L329" s="13"/>
      <c r="M329" s="13"/>
      <c r="N329" s="14"/>
      <c r="O329" s="16" t="str">
        <f ca="1">IF($B329="","",IF(OR($K329="Won",$K329="Lost"),"Closed",IF($M329="","No date set",IF($M329&lt;TODAY(),"Overdue",IF($M329=TODAY(),"Today",IF($M329-TODAY()&lt;=Setup!$B$5,"Soon","Upcoming"))))))</f>
        <v/>
      </c>
      <c r="P329" s="17" t="str">
        <f t="shared" ca="1" si="10"/>
        <v/>
      </c>
      <c r="Q329" s="18" t="str">
        <f t="shared" ca="1" si="11"/>
        <v/>
      </c>
    </row>
    <row r="330" spans="1:17" x14ac:dyDescent="0.3">
      <c r="A330" s="13"/>
      <c r="B330" s="14"/>
      <c r="C330" s="14"/>
      <c r="D330" s="14"/>
      <c r="E330" s="14"/>
      <c r="F330" s="14"/>
      <c r="G330" s="14"/>
      <c r="H330" s="14"/>
      <c r="I330" s="15"/>
      <c r="J330" s="14"/>
      <c r="K330" s="14"/>
      <c r="L330" s="13"/>
      <c r="M330" s="13"/>
      <c r="N330" s="14"/>
      <c r="O330" s="16" t="str">
        <f ca="1">IF($B330="","",IF(OR($K330="Won",$K330="Lost"),"Closed",IF($M330="","No date set",IF($M330&lt;TODAY(),"Overdue",IF($M330=TODAY(),"Today",IF($M330-TODAY()&lt;=Setup!$B$5,"Soon","Upcoming"))))))</f>
        <v/>
      </c>
      <c r="P330" s="17" t="str">
        <f t="shared" ca="1" si="10"/>
        <v/>
      </c>
      <c r="Q330" s="18" t="str">
        <f t="shared" ca="1" si="11"/>
        <v/>
      </c>
    </row>
    <row r="331" spans="1:17" x14ac:dyDescent="0.3">
      <c r="A331" s="13"/>
      <c r="B331" s="14"/>
      <c r="C331" s="14"/>
      <c r="D331" s="14"/>
      <c r="E331" s="14"/>
      <c r="F331" s="14"/>
      <c r="G331" s="14"/>
      <c r="H331" s="14"/>
      <c r="I331" s="15"/>
      <c r="J331" s="14"/>
      <c r="K331" s="14"/>
      <c r="L331" s="13"/>
      <c r="M331" s="13"/>
      <c r="N331" s="14"/>
      <c r="O331" s="16" t="str">
        <f ca="1">IF($B331="","",IF(OR($K331="Won",$K331="Lost"),"Closed",IF($M331="","No date set",IF($M331&lt;TODAY(),"Overdue",IF($M331=TODAY(),"Today",IF($M331-TODAY()&lt;=Setup!$B$5,"Soon","Upcoming"))))))</f>
        <v/>
      </c>
      <c r="P331" s="17" t="str">
        <f t="shared" ca="1" si="10"/>
        <v/>
      </c>
      <c r="Q331" s="18" t="str">
        <f t="shared" ca="1" si="11"/>
        <v/>
      </c>
    </row>
    <row r="332" spans="1:17" x14ac:dyDescent="0.3">
      <c r="A332" s="13"/>
      <c r="B332" s="14"/>
      <c r="C332" s="14"/>
      <c r="D332" s="14"/>
      <c r="E332" s="14"/>
      <c r="F332" s="14"/>
      <c r="G332" s="14"/>
      <c r="H332" s="14"/>
      <c r="I332" s="15"/>
      <c r="J332" s="14"/>
      <c r="K332" s="14"/>
      <c r="L332" s="13"/>
      <c r="M332" s="13"/>
      <c r="N332" s="14"/>
      <c r="O332" s="16" t="str">
        <f ca="1">IF($B332="","",IF(OR($K332="Won",$K332="Lost"),"Closed",IF($M332="","No date set",IF($M332&lt;TODAY(),"Overdue",IF($M332=TODAY(),"Today",IF($M332-TODAY()&lt;=Setup!$B$5,"Soon","Upcoming"))))))</f>
        <v/>
      </c>
      <c r="P332" s="17" t="str">
        <f t="shared" ca="1" si="10"/>
        <v/>
      </c>
      <c r="Q332" s="18" t="str">
        <f t="shared" ca="1" si="11"/>
        <v/>
      </c>
    </row>
    <row r="333" spans="1:17" x14ac:dyDescent="0.3">
      <c r="A333" s="13"/>
      <c r="B333" s="14"/>
      <c r="C333" s="14"/>
      <c r="D333" s="14"/>
      <c r="E333" s="14"/>
      <c r="F333" s="14"/>
      <c r="G333" s="14"/>
      <c r="H333" s="14"/>
      <c r="I333" s="15"/>
      <c r="J333" s="14"/>
      <c r="K333" s="14"/>
      <c r="L333" s="13"/>
      <c r="M333" s="13"/>
      <c r="N333" s="14"/>
      <c r="O333" s="16" t="str">
        <f ca="1">IF($B333="","",IF(OR($K333="Won",$K333="Lost"),"Closed",IF($M333="","No date set",IF($M333&lt;TODAY(),"Overdue",IF($M333=TODAY(),"Today",IF($M333-TODAY()&lt;=Setup!$B$5,"Soon","Upcoming"))))))</f>
        <v/>
      </c>
      <c r="P333" s="17" t="str">
        <f t="shared" ca="1" si="10"/>
        <v/>
      </c>
      <c r="Q333" s="18" t="str">
        <f t="shared" ca="1" si="11"/>
        <v/>
      </c>
    </row>
    <row r="334" spans="1:17" x14ac:dyDescent="0.3">
      <c r="A334" s="13"/>
      <c r="B334" s="14"/>
      <c r="C334" s="14"/>
      <c r="D334" s="14"/>
      <c r="E334" s="14"/>
      <c r="F334" s="14"/>
      <c r="G334" s="14"/>
      <c r="H334" s="14"/>
      <c r="I334" s="15"/>
      <c r="J334" s="14"/>
      <c r="K334" s="14"/>
      <c r="L334" s="13"/>
      <c r="M334" s="13"/>
      <c r="N334" s="14"/>
      <c r="O334" s="16" t="str">
        <f ca="1">IF($B334="","",IF(OR($K334="Won",$K334="Lost"),"Closed",IF($M334="","No date set",IF($M334&lt;TODAY(),"Overdue",IF($M334=TODAY(),"Today",IF($M334-TODAY()&lt;=Setup!$B$5,"Soon","Upcoming"))))))</f>
        <v/>
      </c>
      <c r="P334" s="17" t="str">
        <f t="shared" ca="1" si="10"/>
        <v/>
      </c>
      <c r="Q334" s="18" t="str">
        <f t="shared" ca="1" si="11"/>
        <v/>
      </c>
    </row>
    <row r="335" spans="1:17" x14ac:dyDescent="0.3">
      <c r="A335" s="13"/>
      <c r="B335" s="14"/>
      <c r="C335" s="14"/>
      <c r="D335" s="14"/>
      <c r="E335" s="14"/>
      <c r="F335" s="14"/>
      <c r="G335" s="14"/>
      <c r="H335" s="14"/>
      <c r="I335" s="15"/>
      <c r="J335" s="14"/>
      <c r="K335" s="14"/>
      <c r="L335" s="13"/>
      <c r="M335" s="13"/>
      <c r="N335" s="14"/>
      <c r="O335" s="16" t="str">
        <f ca="1">IF($B335="","",IF(OR($K335="Won",$K335="Lost"),"Closed",IF($M335="","No date set",IF($M335&lt;TODAY(),"Overdue",IF($M335=TODAY(),"Today",IF($M335-TODAY()&lt;=Setup!$B$5,"Soon","Upcoming"))))))</f>
        <v/>
      </c>
      <c r="P335" s="17" t="str">
        <f t="shared" ca="1" si="10"/>
        <v/>
      </c>
      <c r="Q335" s="18" t="str">
        <f t="shared" ca="1" si="11"/>
        <v/>
      </c>
    </row>
    <row r="336" spans="1:17" x14ac:dyDescent="0.3">
      <c r="A336" s="13"/>
      <c r="B336" s="14"/>
      <c r="C336" s="14"/>
      <c r="D336" s="14"/>
      <c r="E336" s="14"/>
      <c r="F336" s="14"/>
      <c r="G336" s="14"/>
      <c r="H336" s="14"/>
      <c r="I336" s="15"/>
      <c r="J336" s="14"/>
      <c r="K336" s="14"/>
      <c r="L336" s="13"/>
      <c r="M336" s="13"/>
      <c r="N336" s="14"/>
      <c r="O336" s="16" t="str">
        <f ca="1">IF($B336="","",IF(OR($K336="Won",$K336="Lost"),"Closed",IF($M336="","No date set",IF($M336&lt;TODAY(),"Overdue",IF($M336=TODAY(),"Today",IF($M336-TODAY()&lt;=Setup!$B$5,"Soon","Upcoming"))))))</f>
        <v/>
      </c>
      <c r="P336" s="17" t="str">
        <f t="shared" ca="1" si="10"/>
        <v/>
      </c>
      <c r="Q336" s="18" t="str">
        <f t="shared" ca="1" si="11"/>
        <v/>
      </c>
    </row>
    <row r="337" spans="1:17" x14ac:dyDescent="0.3">
      <c r="A337" s="13"/>
      <c r="B337" s="14"/>
      <c r="C337" s="14"/>
      <c r="D337" s="14"/>
      <c r="E337" s="14"/>
      <c r="F337" s="14"/>
      <c r="G337" s="14"/>
      <c r="H337" s="14"/>
      <c r="I337" s="15"/>
      <c r="J337" s="14"/>
      <c r="K337" s="14"/>
      <c r="L337" s="13"/>
      <c r="M337" s="13"/>
      <c r="N337" s="14"/>
      <c r="O337" s="16" t="str">
        <f ca="1">IF($B337="","",IF(OR($K337="Won",$K337="Lost"),"Closed",IF($M337="","No date set",IF($M337&lt;TODAY(),"Overdue",IF($M337=TODAY(),"Today",IF($M337-TODAY()&lt;=Setup!$B$5,"Soon","Upcoming"))))))</f>
        <v/>
      </c>
      <c r="P337" s="17" t="str">
        <f t="shared" ca="1" si="10"/>
        <v/>
      </c>
      <c r="Q337" s="18" t="str">
        <f t="shared" ca="1" si="11"/>
        <v/>
      </c>
    </row>
    <row r="338" spans="1:17" x14ac:dyDescent="0.3">
      <c r="A338" s="13"/>
      <c r="B338" s="14"/>
      <c r="C338" s="14"/>
      <c r="D338" s="14"/>
      <c r="E338" s="14"/>
      <c r="F338" s="14"/>
      <c r="G338" s="14"/>
      <c r="H338" s="14"/>
      <c r="I338" s="15"/>
      <c r="J338" s="14"/>
      <c r="K338" s="14"/>
      <c r="L338" s="13"/>
      <c r="M338" s="13"/>
      <c r="N338" s="14"/>
      <c r="O338" s="16" t="str">
        <f ca="1">IF($B338="","",IF(OR($K338="Won",$K338="Lost"),"Closed",IF($M338="","No date set",IF($M338&lt;TODAY(),"Overdue",IF($M338=TODAY(),"Today",IF($M338-TODAY()&lt;=Setup!$B$5,"Soon","Upcoming"))))))</f>
        <v/>
      </c>
      <c r="P338" s="17" t="str">
        <f t="shared" ca="1" si="10"/>
        <v/>
      </c>
      <c r="Q338" s="18" t="str">
        <f t="shared" ca="1" si="11"/>
        <v/>
      </c>
    </row>
    <row r="339" spans="1:17" x14ac:dyDescent="0.3">
      <c r="A339" s="13"/>
      <c r="B339" s="14"/>
      <c r="C339" s="14"/>
      <c r="D339" s="14"/>
      <c r="E339" s="14"/>
      <c r="F339" s="14"/>
      <c r="G339" s="14"/>
      <c r="H339" s="14"/>
      <c r="I339" s="15"/>
      <c r="J339" s="14"/>
      <c r="K339" s="14"/>
      <c r="L339" s="13"/>
      <c r="M339" s="13"/>
      <c r="N339" s="14"/>
      <c r="O339" s="16" t="str">
        <f ca="1">IF($B339="","",IF(OR($K339="Won",$K339="Lost"),"Closed",IF($M339="","No date set",IF($M339&lt;TODAY(),"Overdue",IF($M339=TODAY(),"Today",IF($M339-TODAY()&lt;=Setup!$B$5,"Soon","Upcoming"))))))</f>
        <v/>
      </c>
      <c r="P339" s="17" t="str">
        <f t="shared" ca="1" si="10"/>
        <v/>
      </c>
      <c r="Q339" s="18" t="str">
        <f t="shared" ca="1" si="11"/>
        <v/>
      </c>
    </row>
    <row r="340" spans="1:17" x14ac:dyDescent="0.3">
      <c r="A340" s="13"/>
      <c r="B340" s="14"/>
      <c r="C340" s="14"/>
      <c r="D340" s="14"/>
      <c r="E340" s="14"/>
      <c r="F340" s="14"/>
      <c r="G340" s="14"/>
      <c r="H340" s="14"/>
      <c r="I340" s="15"/>
      <c r="J340" s="14"/>
      <c r="K340" s="14"/>
      <c r="L340" s="13"/>
      <c r="M340" s="13"/>
      <c r="N340" s="14"/>
      <c r="O340" s="16" t="str">
        <f ca="1">IF($B340="","",IF(OR($K340="Won",$K340="Lost"),"Closed",IF($M340="","No date set",IF($M340&lt;TODAY(),"Overdue",IF($M340=TODAY(),"Today",IF($M340-TODAY()&lt;=Setup!$B$5,"Soon","Upcoming"))))))</f>
        <v/>
      </c>
      <c r="P340" s="17" t="str">
        <f t="shared" ca="1" si="10"/>
        <v/>
      </c>
      <c r="Q340" s="18" t="str">
        <f t="shared" ca="1" si="11"/>
        <v/>
      </c>
    </row>
    <row r="341" spans="1:17" x14ac:dyDescent="0.3">
      <c r="A341" s="13"/>
      <c r="B341" s="14"/>
      <c r="C341" s="14"/>
      <c r="D341" s="14"/>
      <c r="E341" s="14"/>
      <c r="F341" s="14"/>
      <c r="G341" s="14"/>
      <c r="H341" s="14"/>
      <c r="I341" s="15"/>
      <c r="J341" s="14"/>
      <c r="K341" s="14"/>
      <c r="L341" s="13"/>
      <c r="M341" s="13"/>
      <c r="N341" s="14"/>
      <c r="O341" s="16" t="str">
        <f ca="1">IF($B341="","",IF(OR($K341="Won",$K341="Lost"),"Closed",IF($M341="","No date set",IF($M341&lt;TODAY(),"Overdue",IF($M341=TODAY(),"Today",IF($M341-TODAY()&lt;=Setup!$B$5,"Soon","Upcoming"))))))</f>
        <v/>
      </c>
      <c r="P341" s="17" t="str">
        <f t="shared" ca="1" si="10"/>
        <v/>
      </c>
      <c r="Q341" s="18" t="str">
        <f t="shared" ca="1" si="11"/>
        <v/>
      </c>
    </row>
    <row r="342" spans="1:17" x14ac:dyDescent="0.3">
      <c r="A342" s="13"/>
      <c r="B342" s="14"/>
      <c r="C342" s="14"/>
      <c r="D342" s="14"/>
      <c r="E342" s="14"/>
      <c r="F342" s="14"/>
      <c r="G342" s="14"/>
      <c r="H342" s="14"/>
      <c r="I342" s="15"/>
      <c r="J342" s="14"/>
      <c r="K342" s="14"/>
      <c r="L342" s="13"/>
      <c r="M342" s="13"/>
      <c r="N342" s="14"/>
      <c r="O342" s="16" t="str">
        <f ca="1">IF($B342="","",IF(OR($K342="Won",$K342="Lost"),"Closed",IF($M342="","No date set",IF($M342&lt;TODAY(),"Overdue",IF($M342=TODAY(),"Today",IF($M342-TODAY()&lt;=Setup!$B$5,"Soon","Upcoming"))))))</f>
        <v/>
      </c>
      <c r="P342" s="17" t="str">
        <f t="shared" ca="1" si="10"/>
        <v/>
      </c>
      <c r="Q342" s="18" t="str">
        <f t="shared" ca="1" si="11"/>
        <v/>
      </c>
    </row>
    <row r="343" spans="1:17" x14ac:dyDescent="0.3">
      <c r="A343" s="13"/>
      <c r="B343" s="14"/>
      <c r="C343" s="14"/>
      <c r="D343" s="14"/>
      <c r="E343" s="14"/>
      <c r="F343" s="14"/>
      <c r="G343" s="14"/>
      <c r="H343" s="14"/>
      <c r="I343" s="15"/>
      <c r="J343" s="14"/>
      <c r="K343" s="14"/>
      <c r="L343" s="13"/>
      <c r="M343" s="13"/>
      <c r="N343" s="14"/>
      <c r="O343" s="16" t="str">
        <f ca="1">IF($B343="","",IF(OR($K343="Won",$K343="Lost"),"Closed",IF($M343="","No date set",IF($M343&lt;TODAY(),"Overdue",IF($M343=TODAY(),"Today",IF($M343-TODAY()&lt;=Setup!$B$5,"Soon","Upcoming"))))))</f>
        <v/>
      </c>
      <c r="P343" s="17" t="str">
        <f t="shared" ca="1" si="10"/>
        <v/>
      </c>
      <c r="Q343" s="18" t="str">
        <f t="shared" ca="1" si="11"/>
        <v/>
      </c>
    </row>
    <row r="344" spans="1:17" x14ac:dyDescent="0.3">
      <c r="A344" s="13"/>
      <c r="B344" s="14"/>
      <c r="C344" s="14"/>
      <c r="D344" s="14"/>
      <c r="E344" s="14"/>
      <c r="F344" s="14"/>
      <c r="G344" s="14"/>
      <c r="H344" s="14"/>
      <c r="I344" s="15"/>
      <c r="J344" s="14"/>
      <c r="K344" s="14"/>
      <c r="L344" s="13"/>
      <c r="M344" s="13"/>
      <c r="N344" s="14"/>
      <c r="O344" s="16" t="str">
        <f ca="1">IF($B344="","",IF(OR($K344="Won",$K344="Lost"),"Closed",IF($M344="","No date set",IF($M344&lt;TODAY(),"Overdue",IF($M344=TODAY(),"Today",IF($M344-TODAY()&lt;=Setup!$B$5,"Soon","Upcoming"))))))</f>
        <v/>
      </c>
      <c r="P344" s="17" t="str">
        <f t="shared" ca="1" si="10"/>
        <v/>
      </c>
      <c r="Q344" s="18" t="str">
        <f t="shared" ca="1" si="11"/>
        <v/>
      </c>
    </row>
    <row r="345" spans="1:17" x14ac:dyDescent="0.3">
      <c r="A345" s="13"/>
      <c r="B345" s="14"/>
      <c r="C345" s="14"/>
      <c r="D345" s="14"/>
      <c r="E345" s="14"/>
      <c r="F345" s="14"/>
      <c r="G345" s="14"/>
      <c r="H345" s="14"/>
      <c r="I345" s="15"/>
      <c r="J345" s="14"/>
      <c r="K345" s="14"/>
      <c r="L345" s="13"/>
      <c r="M345" s="13"/>
      <c r="N345" s="14"/>
      <c r="O345" s="16" t="str">
        <f ca="1">IF($B345="","",IF(OR($K345="Won",$K345="Lost"),"Closed",IF($M345="","No date set",IF($M345&lt;TODAY(),"Overdue",IF($M345=TODAY(),"Today",IF($M345-TODAY()&lt;=Setup!$B$5,"Soon","Upcoming"))))))</f>
        <v/>
      </c>
      <c r="P345" s="17" t="str">
        <f t="shared" ca="1" si="10"/>
        <v/>
      </c>
      <c r="Q345" s="18" t="str">
        <f t="shared" ca="1" si="11"/>
        <v/>
      </c>
    </row>
    <row r="346" spans="1:17" x14ac:dyDescent="0.3">
      <c r="A346" s="13"/>
      <c r="B346" s="14"/>
      <c r="C346" s="14"/>
      <c r="D346" s="14"/>
      <c r="E346" s="14"/>
      <c r="F346" s="14"/>
      <c r="G346" s="14"/>
      <c r="H346" s="14"/>
      <c r="I346" s="15"/>
      <c r="J346" s="14"/>
      <c r="K346" s="14"/>
      <c r="L346" s="13"/>
      <c r="M346" s="13"/>
      <c r="N346" s="14"/>
      <c r="O346" s="16" t="str">
        <f ca="1">IF($B346="","",IF(OR($K346="Won",$K346="Lost"),"Closed",IF($M346="","No date set",IF($M346&lt;TODAY(),"Overdue",IF($M346=TODAY(),"Today",IF($M346-TODAY()&lt;=Setup!$B$5,"Soon","Upcoming"))))))</f>
        <v/>
      </c>
      <c r="P346" s="17" t="str">
        <f t="shared" ca="1" si="10"/>
        <v/>
      </c>
      <c r="Q346" s="18" t="str">
        <f t="shared" ca="1" si="11"/>
        <v/>
      </c>
    </row>
    <row r="347" spans="1:17" x14ac:dyDescent="0.3">
      <c r="A347" s="13"/>
      <c r="B347" s="14"/>
      <c r="C347" s="14"/>
      <c r="D347" s="14"/>
      <c r="E347" s="14"/>
      <c r="F347" s="14"/>
      <c r="G347" s="14"/>
      <c r="H347" s="14"/>
      <c r="I347" s="15"/>
      <c r="J347" s="14"/>
      <c r="K347" s="14"/>
      <c r="L347" s="13"/>
      <c r="M347" s="13"/>
      <c r="N347" s="14"/>
      <c r="O347" s="16" t="str">
        <f ca="1">IF($B347="","",IF(OR($K347="Won",$K347="Lost"),"Closed",IF($M347="","No date set",IF($M347&lt;TODAY(),"Overdue",IF($M347=TODAY(),"Today",IF($M347-TODAY()&lt;=Setup!$B$5,"Soon","Upcoming"))))))</f>
        <v/>
      </c>
      <c r="P347" s="17" t="str">
        <f t="shared" ca="1" si="10"/>
        <v/>
      </c>
      <c r="Q347" s="18" t="str">
        <f t="shared" ca="1" si="11"/>
        <v/>
      </c>
    </row>
    <row r="348" spans="1:17" x14ac:dyDescent="0.3">
      <c r="A348" s="13"/>
      <c r="B348" s="14"/>
      <c r="C348" s="14"/>
      <c r="D348" s="14"/>
      <c r="E348" s="14"/>
      <c r="F348" s="14"/>
      <c r="G348" s="14"/>
      <c r="H348" s="14"/>
      <c r="I348" s="15"/>
      <c r="J348" s="14"/>
      <c r="K348" s="14"/>
      <c r="L348" s="13"/>
      <c r="M348" s="13"/>
      <c r="N348" s="14"/>
      <c r="O348" s="16" t="str">
        <f ca="1">IF($B348="","",IF(OR($K348="Won",$K348="Lost"),"Closed",IF($M348="","No date set",IF($M348&lt;TODAY(),"Overdue",IF($M348=TODAY(),"Today",IF($M348-TODAY()&lt;=Setup!$B$5,"Soon","Upcoming"))))))</f>
        <v/>
      </c>
      <c r="P348" s="17" t="str">
        <f t="shared" ca="1" si="10"/>
        <v/>
      </c>
      <c r="Q348" s="18" t="str">
        <f t="shared" ca="1" si="11"/>
        <v/>
      </c>
    </row>
    <row r="349" spans="1:17" x14ac:dyDescent="0.3">
      <c r="A349" s="13"/>
      <c r="B349" s="14"/>
      <c r="C349" s="14"/>
      <c r="D349" s="14"/>
      <c r="E349" s="14"/>
      <c r="F349" s="14"/>
      <c r="G349" s="14"/>
      <c r="H349" s="14"/>
      <c r="I349" s="15"/>
      <c r="J349" s="14"/>
      <c r="K349" s="14"/>
      <c r="L349" s="13"/>
      <c r="M349" s="13"/>
      <c r="N349" s="14"/>
      <c r="O349" s="16" t="str">
        <f ca="1">IF($B349="","",IF(OR($K349="Won",$K349="Lost"),"Closed",IF($M349="","No date set",IF($M349&lt;TODAY(),"Overdue",IF($M349=TODAY(),"Today",IF($M349-TODAY()&lt;=Setup!$B$5,"Soon","Upcoming"))))))</f>
        <v/>
      </c>
      <c r="P349" s="17" t="str">
        <f t="shared" ca="1" si="10"/>
        <v/>
      </c>
      <c r="Q349" s="18" t="str">
        <f t="shared" ca="1" si="11"/>
        <v/>
      </c>
    </row>
    <row r="350" spans="1:17" x14ac:dyDescent="0.3">
      <c r="A350" s="13"/>
      <c r="B350" s="14"/>
      <c r="C350" s="14"/>
      <c r="D350" s="14"/>
      <c r="E350" s="14"/>
      <c r="F350" s="14"/>
      <c r="G350" s="14"/>
      <c r="H350" s="14"/>
      <c r="I350" s="15"/>
      <c r="J350" s="14"/>
      <c r="K350" s="14"/>
      <c r="L350" s="13"/>
      <c r="M350" s="13"/>
      <c r="N350" s="14"/>
      <c r="O350" s="16" t="str">
        <f ca="1">IF($B350="","",IF(OR($K350="Won",$K350="Lost"),"Closed",IF($M350="","No date set",IF($M350&lt;TODAY(),"Overdue",IF($M350=TODAY(),"Today",IF($M350-TODAY()&lt;=Setup!$B$5,"Soon","Upcoming"))))))</f>
        <v/>
      </c>
      <c r="P350" s="17" t="str">
        <f t="shared" ca="1" si="10"/>
        <v/>
      </c>
      <c r="Q350" s="18" t="str">
        <f t="shared" ca="1" si="11"/>
        <v/>
      </c>
    </row>
    <row r="351" spans="1:17" x14ac:dyDescent="0.3">
      <c r="A351" s="13"/>
      <c r="B351" s="14"/>
      <c r="C351" s="14"/>
      <c r="D351" s="14"/>
      <c r="E351" s="14"/>
      <c r="F351" s="14"/>
      <c r="G351" s="14"/>
      <c r="H351" s="14"/>
      <c r="I351" s="15"/>
      <c r="J351" s="14"/>
      <c r="K351" s="14"/>
      <c r="L351" s="13"/>
      <c r="M351" s="13"/>
      <c r="N351" s="14"/>
      <c r="O351" s="16" t="str">
        <f ca="1">IF($B351="","",IF(OR($K351="Won",$K351="Lost"),"Closed",IF($M351="","No date set",IF($M351&lt;TODAY(),"Overdue",IF($M351=TODAY(),"Today",IF($M351-TODAY()&lt;=Setup!$B$5,"Soon","Upcoming"))))))</f>
        <v/>
      </c>
      <c r="P351" s="17" t="str">
        <f t="shared" ca="1" si="10"/>
        <v/>
      </c>
      <c r="Q351" s="18" t="str">
        <f t="shared" ca="1" si="11"/>
        <v/>
      </c>
    </row>
    <row r="352" spans="1:17" x14ac:dyDescent="0.3">
      <c r="A352" s="13"/>
      <c r="B352" s="14"/>
      <c r="C352" s="14"/>
      <c r="D352" s="14"/>
      <c r="E352" s="14"/>
      <c r="F352" s="14"/>
      <c r="G352" s="14"/>
      <c r="H352" s="14"/>
      <c r="I352" s="15"/>
      <c r="J352" s="14"/>
      <c r="K352" s="14"/>
      <c r="L352" s="13"/>
      <c r="M352" s="13"/>
      <c r="N352" s="14"/>
      <c r="O352" s="16" t="str">
        <f ca="1">IF($B352="","",IF(OR($K352="Won",$K352="Lost"),"Closed",IF($M352="","No date set",IF($M352&lt;TODAY(),"Overdue",IF($M352=TODAY(),"Today",IF($M352-TODAY()&lt;=Setup!$B$5,"Soon","Upcoming"))))))</f>
        <v/>
      </c>
      <c r="P352" s="17" t="str">
        <f t="shared" ca="1" si="10"/>
        <v/>
      </c>
      <c r="Q352" s="18" t="str">
        <f t="shared" ca="1" si="11"/>
        <v/>
      </c>
    </row>
    <row r="353" spans="1:17" x14ac:dyDescent="0.3">
      <c r="A353" s="13"/>
      <c r="B353" s="14"/>
      <c r="C353" s="14"/>
      <c r="D353" s="14"/>
      <c r="E353" s="14"/>
      <c r="F353" s="14"/>
      <c r="G353" s="14"/>
      <c r="H353" s="14"/>
      <c r="I353" s="15"/>
      <c r="J353" s="14"/>
      <c r="K353" s="14"/>
      <c r="L353" s="13"/>
      <c r="M353" s="13"/>
      <c r="N353" s="14"/>
      <c r="O353" s="16" t="str">
        <f ca="1">IF($B353="","",IF(OR($K353="Won",$K353="Lost"),"Closed",IF($M353="","No date set",IF($M353&lt;TODAY(),"Overdue",IF($M353=TODAY(),"Today",IF($M353-TODAY()&lt;=Setup!$B$5,"Soon","Upcoming"))))))</f>
        <v/>
      </c>
      <c r="P353" s="17" t="str">
        <f t="shared" ca="1" si="10"/>
        <v/>
      </c>
      <c r="Q353" s="18" t="str">
        <f t="shared" ca="1" si="11"/>
        <v/>
      </c>
    </row>
    <row r="354" spans="1:17" x14ac:dyDescent="0.3">
      <c r="A354" s="13"/>
      <c r="B354" s="14"/>
      <c r="C354" s="14"/>
      <c r="D354" s="14"/>
      <c r="E354" s="14"/>
      <c r="F354" s="14"/>
      <c r="G354" s="14"/>
      <c r="H354" s="14"/>
      <c r="I354" s="15"/>
      <c r="J354" s="14"/>
      <c r="K354" s="14"/>
      <c r="L354" s="13"/>
      <c r="M354" s="13"/>
      <c r="N354" s="14"/>
      <c r="O354" s="16" t="str">
        <f ca="1">IF($B354="","",IF(OR($K354="Won",$K354="Lost"),"Closed",IF($M354="","No date set",IF($M354&lt;TODAY(),"Overdue",IF($M354=TODAY(),"Today",IF($M354-TODAY()&lt;=Setup!$B$5,"Soon","Upcoming"))))))</f>
        <v/>
      </c>
      <c r="P354" s="17" t="str">
        <f t="shared" ca="1" si="10"/>
        <v/>
      </c>
      <c r="Q354" s="18" t="str">
        <f t="shared" ca="1" si="11"/>
        <v/>
      </c>
    </row>
    <row r="355" spans="1:17" x14ac:dyDescent="0.3">
      <c r="A355" s="13"/>
      <c r="B355" s="14"/>
      <c r="C355" s="14"/>
      <c r="D355" s="14"/>
      <c r="E355" s="14"/>
      <c r="F355" s="14"/>
      <c r="G355" s="14"/>
      <c r="H355" s="14"/>
      <c r="I355" s="15"/>
      <c r="J355" s="14"/>
      <c r="K355" s="14"/>
      <c r="L355" s="13"/>
      <c r="M355" s="13"/>
      <c r="N355" s="14"/>
      <c r="O355" s="16" t="str">
        <f ca="1">IF($B355="","",IF(OR($K355="Won",$K355="Lost"),"Closed",IF($M355="","No date set",IF($M355&lt;TODAY(),"Overdue",IF($M355=TODAY(),"Today",IF($M355-TODAY()&lt;=Setup!$B$5,"Soon","Upcoming"))))))</f>
        <v/>
      </c>
      <c r="P355" s="17" t="str">
        <f t="shared" ca="1" si="10"/>
        <v/>
      </c>
      <c r="Q355" s="18" t="str">
        <f t="shared" ca="1" si="11"/>
        <v/>
      </c>
    </row>
    <row r="356" spans="1:17" x14ac:dyDescent="0.3">
      <c r="A356" s="13"/>
      <c r="B356" s="14"/>
      <c r="C356" s="14"/>
      <c r="D356" s="14"/>
      <c r="E356" s="14"/>
      <c r="F356" s="14"/>
      <c r="G356" s="14"/>
      <c r="H356" s="14"/>
      <c r="I356" s="15"/>
      <c r="J356" s="14"/>
      <c r="K356" s="14"/>
      <c r="L356" s="13"/>
      <c r="M356" s="13"/>
      <c r="N356" s="14"/>
      <c r="O356" s="16" t="str">
        <f ca="1">IF($B356="","",IF(OR($K356="Won",$K356="Lost"),"Closed",IF($M356="","No date set",IF($M356&lt;TODAY(),"Overdue",IF($M356=TODAY(),"Today",IF($M356-TODAY()&lt;=Setup!$B$5,"Soon","Upcoming"))))))</f>
        <v/>
      </c>
      <c r="P356" s="17" t="str">
        <f t="shared" ca="1" si="10"/>
        <v/>
      </c>
      <c r="Q356" s="18" t="str">
        <f t="shared" ca="1" si="11"/>
        <v/>
      </c>
    </row>
    <row r="357" spans="1:17" x14ac:dyDescent="0.3">
      <c r="A357" s="13"/>
      <c r="B357" s="14"/>
      <c r="C357" s="14"/>
      <c r="D357" s="14"/>
      <c r="E357" s="14"/>
      <c r="F357" s="14"/>
      <c r="G357" s="14"/>
      <c r="H357" s="14"/>
      <c r="I357" s="15"/>
      <c r="J357" s="14"/>
      <c r="K357" s="14"/>
      <c r="L357" s="13"/>
      <c r="M357" s="13"/>
      <c r="N357" s="14"/>
      <c r="O357" s="16" t="str">
        <f ca="1">IF($B357="","",IF(OR($K357="Won",$K357="Lost"),"Closed",IF($M357="","No date set",IF($M357&lt;TODAY(),"Overdue",IF($M357=TODAY(),"Today",IF($M357-TODAY()&lt;=Setup!$B$5,"Soon","Upcoming"))))))</f>
        <v/>
      </c>
      <c r="P357" s="17" t="str">
        <f t="shared" ca="1" si="10"/>
        <v/>
      </c>
      <c r="Q357" s="18" t="str">
        <f t="shared" ca="1" si="11"/>
        <v/>
      </c>
    </row>
    <row r="358" spans="1:17" x14ac:dyDescent="0.3">
      <c r="A358" s="13"/>
      <c r="B358" s="14"/>
      <c r="C358" s="14"/>
      <c r="D358" s="14"/>
      <c r="E358" s="14"/>
      <c r="F358" s="14"/>
      <c r="G358" s="14"/>
      <c r="H358" s="14"/>
      <c r="I358" s="15"/>
      <c r="J358" s="14"/>
      <c r="K358" s="14"/>
      <c r="L358" s="13"/>
      <c r="M358" s="13"/>
      <c r="N358" s="14"/>
      <c r="O358" s="16" t="str">
        <f ca="1">IF($B358="","",IF(OR($K358="Won",$K358="Lost"),"Closed",IF($M358="","No date set",IF($M358&lt;TODAY(),"Overdue",IF($M358=TODAY(),"Today",IF($M358-TODAY()&lt;=Setup!$B$5,"Soon","Upcoming"))))))</f>
        <v/>
      </c>
      <c r="P358" s="17" t="str">
        <f t="shared" ca="1" si="10"/>
        <v/>
      </c>
      <c r="Q358" s="18" t="str">
        <f t="shared" ca="1" si="11"/>
        <v/>
      </c>
    </row>
    <row r="359" spans="1:17" x14ac:dyDescent="0.3">
      <c r="A359" s="13"/>
      <c r="B359" s="14"/>
      <c r="C359" s="14"/>
      <c r="D359" s="14"/>
      <c r="E359" s="14"/>
      <c r="F359" s="14"/>
      <c r="G359" s="14"/>
      <c r="H359" s="14"/>
      <c r="I359" s="15"/>
      <c r="J359" s="14"/>
      <c r="K359" s="14"/>
      <c r="L359" s="13"/>
      <c r="M359" s="13"/>
      <c r="N359" s="14"/>
      <c r="O359" s="16" t="str">
        <f ca="1">IF($B359="","",IF(OR($K359="Won",$K359="Lost"),"Closed",IF($M359="","No date set",IF($M359&lt;TODAY(),"Overdue",IF($M359=TODAY(),"Today",IF($M359-TODAY()&lt;=Setup!$B$5,"Soon","Upcoming"))))))</f>
        <v/>
      </c>
      <c r="P359" s="17" t="str">
        <f t="shared" ca="1" si="10"/>
        <v/>
      </c>
      <c r="Q359" s="18" t="str">
        <f t="shared" ca="1" si="11"/>
        <v/>
      </c>
    </row>
    <row r="360" spans="1:17" x14ac:dyDescent="0.3">
      <c r="A360" s="13"/>
      <c r="B360" s="14"/>
      <c r="C360" s="14"/>
      <c r="D360" s="14"/>
      <c r="E360" s="14"/>
      <c r="F360" s="14"/>
      <c r="G360" s="14"/>
      <c r="H360" s="14"/>
      <c r="I360" s="15"/>
      <c r="J360" s="14"/>
      <c r="K360" s="14"/>
      <c r="L360" s="13"/>
      <c r="M360" s="13"/>
      <c r="N360" s="14"/>
      <c r="O360" s="16" t="str">
        <f ca="1">IF($B360="","",IF(OR($K360="Won",$K360="Lost"),"Closed",IF($M360="","No date set",IF($M360&lt;TODAY(),"Overdue",IF($M360=TODAY(),"Today",IF($M360-TODAY()&lt;=Setup!$B$5,"Soon","Upcoming"))))))</f>
        <v/>
      </c>
      <c r="P360" s="17" t="str">
        <f t="shared" ca="1" si="10"/>
        <v/>
      </c>
      <c r="Q360" s="18" t="str">
        <f t="shared" ca="1" si="11"/>
        <v/>
      </c>
    </row>
    <row r="361" spans="1:17" x14ac:dyDescent="0.3">
      <c r="A361" s="13"/>
      <c r="B361" s="14"/>
      <c r="C361" s="14"/>
      <c r="D361" s="14"/>
      <c r="E361" s="14"/>
      <c r="F361" s="14"/>
      <c r="G361" s="14"/>
      <c r="H361" s="14"/>
      <c r="I361" s="15"/>
      <c r="J361" s="14"/>
      <c r="K361" s="14"/>
      <c r="L361" s="13"/>
      <c r="M361" s="13"/>
      <c r="N361" s="14"/>
      <c r="O361" s="16" t="str">
        <f ca="1">IF($B361="","",IF(OR($K361="Won",$K361="Lost"),"Closed",IF($M361="","No date set",IF($M361&lt;TODAY(),"Overdue",IF($M361=TODAY(),"Today",IF($M361-TODAY()&lt;=Setup!$B$5,"Soon","Upcoming"))))))</f>
        <v/>
      </c>
      <c r="P361" s="17" t="str">
        <f t="shared" ca="1" si="10"/>
        <v/>
      </c>
      <c r="Q361" s="18" t="str">
        <f t="shared" ca="1" si="11"/>
        <v/>
      </c>
    </row>
    <row r="362" spans="1:17" x14ac:dyDescent="0.3">
      <c r="A362" s="13"/>
      <c r="B362" s="14"/>
      <c r="C362" s="14"/>
      <c r="D362" s="14"/>
      <c r="E362" s="14"/>
      <c r="F362" s="14"/>
      <c r="G362" s="14"/>
      <c r="H362" s="14"/>
      <c r="I362" s="15"/>
      <c r="J362" s="14"/>
      <c r="K362" s="14"/>
      <c r="L362" s="13"/>
      <c r="M362" s="13"/>
      <c r="N362" s="14"/>
      <c r="O362" s="16" t="str">
        <f ca="1">IF($B362="","",IF(OR($K362="Won",$K362="Lost"),"Closed",IF($M362="","No date set",IF($M362&lt;TODAY(),"Overdue",IF($M362=TODAY(),"Today",IF($M362-TODAY()&lt;=Setup!$B$5,"Soon","Upcoming"))))))</f>
        <v/>
      </c>
      <c r="P362" s="17" t="str">
        <f t="shared" ca="1" si="10"/>
        <v/>
      </c>
      <c r="Q362" s="18" t="str">
        <f t="shared" ca="1" si="11"/>
        <v/>
      </c>
    </row>
    <row r="363" spans="1:17" x14ac:dyDescent="0.3">
      <c r="A363" s="13"/>
      <c r="B363" s="14"/>
      <c r="C363" s="14"/>
      <c r="D363" s="14"/>
      <c r="E363" s="14"/>
      <c r="F363" s="14"/>
      <c r="G363" s="14"/>
      <c r="H363" s="14"/>
      <c r="I363" s="15"/>
      <c r="J363" s="14"/>
      <c r="K363" s="14"/>
      <c r="L363" s="13"/>
      <c r="M363" s="13"/>
      <c r="N363" s="14"/>
      <c r="O363" s="16" t="str">
        <f ca="1">IF($B363="","",IF(OR($K363="Won",$K363="Lost"),"Closed",IF($M363="","No date set",IF($M363&lt;TODAY(),"Overdue",IF($M363=TODAY(),"Today",IF($M363-TODAY()&lt;=Setup!$B$5,"Soon","Upcoming"))))))</f>
        <v/>
      </c>
      <c r="P363" s="17" t="str">
        <f t="shared" ca="1" si="10"/>
        <v/>
      </c>
      <c r="Q363" s="18" t="str">
        <f t="shared" ca="1" si="11"/>
        <v/>
      </c>
    </row>
    <row r="364" spans="1:17" x14ac:dyDescent="0.3">
      <c r="A364" s="13"/>
      <c r="B364" s="14"/>
      <c r="C364" s="14"/>
      <c r="D364" s="14"/>
      <c r="E364" s="14"/>
      <c r="F364" s="14"/>
      <c r="G364" s="14"/>
      <c r="H364" s="14"/>
      <c r="I364" s="15"/>
      <c r="J364" s="14"/>
      <c r="K364" s="14"/>
      <c r="L364" s="13"/>
      <c r="M364" s="13"/>
      <c r="N364" s="14"/>
      <c r="O364" s="16" t="str">
        <f ca="1">IF($B364="","",IF(OR($K364="Won",$K364="Lost"),"Closed",IF($M364="","No date set",IF($M364&lt;TODAY(),"Overdue",IF($M364=TODAY(),"Today",IF($M364-TODAY()&lt;=Setup!$B$5,"Soon","Upcoming"))))))</f>
        <v/>
      </c>
      <c r="P364" s="17" t="str">
        <f t="shared" ca="1" si="10"/>
        <v/>
      </c>
      <c r="Q364" s="18" t="str">
        <f t="shared" ca="1" si="11"/>
        <v/>
      </c>
    </row>
    <row r="365" spans="1:17" x14ac:dyDescent="0.3">
      <c r="A365" s="13"/>
      <c r="B365" s="14"/>
      <c r="C365" s="14"/>
      <c r="D365" s="14"/>
      <c r="E365" s="14"/>
      <c r="F365" s="14"/>
      <c r="G365" s="14"/>
      <c r="H365" s="14"/>
      <c r="I365" s="15"/>
      <c r="J365" s="14"/>
      <c r="K365" s="14"/>
      <c r="L365" s="13"/>
      <c r="M365" s="13"/>
      <c r="N365" s="14"/>
      <c r="O365" s="16" t="str">
        <f ca="1">IF($B365="","",IF(OR($K365="Won",$K365="Lost"),"Closed",IF($M365="","No date set",IF($M365&lt;TODAY(),"Overdue",IF($M365=TODAY(),"Today",IF($M365-TODAY()&lt;=Setup!$B$5,"Soon","Upcoming"))))))</f>
        <v/>
      </c>
      <c r="P365" s="17" t="str">
        <f t="shared" ca="1" si="10"/>
        <v/>
      </c>
      <c r="Q365" s="18" t="str">
        <f t="shared" ca="1" si="11"/>
        <v/>
      </c>
    </row>
    <row r="366" spans="1:17" x14ac:dyDescent="0.3">
      <c r="A366" s="13"/>
      <c r="B366" s="14"/>
      <c r="C366" s="14"/>
      <c r="D366" s="14"/>
      <c r="E366" s="14"/>
      <c r="F366" s="14"/>
      <c r="G366" s="14"/>
      <c r="H366" s="14"/>
      <c r="I366" s="15"/>
      <c r="J366" s="14"/>
      <c r="K366" s="14"/>
      <c r="L366" s="13"/>
      <c r="M366" s="13"/>
      <c r="N366" s="14"/>
      <c r="O366" s="16" t="str">
        <f ca="1">IF($B366="","",IF(OR($K366="Won",$K366="Lost"),"Closed",IF($M366="","No date set",IF($M366&lt;TODAY(),"Overdue",IF($M366=TODAY(),"Today",IF($M366-TODAY()&lt;=Setup!$B$5,"Soon","Upcoming"))))))</f>
        <v/>
      </c>
      <c r="P366" s="17" t="str">
        <f t="shared" ca="1" si="10"/>
        <v/>
      </c>
      <c r="Q366" s="18" t="str">
        <f t="shared" ca="1" si="11"/>
        <v/>
      </c>
    </row>
    <row r="367" spans="1:17" x14ac:dyDescent="0.3">
      <c r="A367" s="13"/>
      <c r="B367" s="14"/>
      <c r="C367" s="14"/>
      <c r="D367" s="14"/>
      <c r="E367" s="14"/>
      <c r="F367" s="14"/>
      <c r="G367" s="14"/>
      <c r="H367" s="14"/>
      <c r="I367" s="15"/>
      <c r="J367" s="14"/>
      <c r="K367" s="14"/>
      <c r="L367" s="13"/>
      <c r="M367" s="13"/>
      <c r="N367" s="14"/>
      <c r="O367" s="16" t="str">
        <f ca="1">IF($B367="","",IF(OR($K367="Won",$K367="Lost"),"Closed",IF($M367="","No date set",IF($M367&lt;TODAY(),"Overdue",IF($M367=TODAY(),"Today",IF($M367-TODAY()&lt;=Setup!$B$5,"Soon","Upcoming"))))))</f>
        <v/>
      </c>
      <c r="P367" s="17" t="str">
        <f t="shared" ca="1" si="10"/>
        <v/>
      </c>
      <c r="Q367" s="18" t="str">
        <f t="shared" ca="1" si="11"/>
        <v/>
      </c>
    </row>
    <row r="368" spans="1:17" x14ac:dyDescent="0.3">
      <c r="A368" s="13"/>
      <c r="B368" s="14"/>
      <c r="C368" s="14"/>
      <c r="D368" s="14"/>
      <c r="E368" s="14"/>
      <c r="F368" s="14"/>
      <c r="G368" s="14"/>
      <c r="H368" s="14"/>
      <c r="I368" s="15"/>
      <c r="J368" s="14"/>
      <c r="K368" s="14"/>
      <c r="L368" s="13"/>
      <c r="M368" s="13"/>
      <c r="N368" s="14"/>
      <c r="O368" s="16" t="str">
        <f ca="1">IF($B368="","",IF(OR($K368="Won",$K368="Lost"),"Closed",IF($M368="","No date set",IF($M368&lt;TODAY(),"Overdue",IF($M368=TODAY(),"Today",IF($M368-TODAY()&lt;=Setup!$B$5,"Soon","Upcoming"))))))</f>
        <v/>
      </c>
      <c r="P368" s="17" t="str">
        <f t="shared" ca="1" si="10"/>
        <v/>
      </c>
      <c r="Q368" s="18" t="str">
        <f t="shared" ca="1" si="11"/>
        <v/>
      </c>
    </row>
    <row r="369" spans="1:17" x14ac:dyDescent="0.3">
      <c r="A369" s="13"/>
      <c r="B369" s="14"/>
      <c r="C369" s="14"/>
      <c r="D369" s="14"/>
      <c r="E369" s="14"/>
      <c r="F369" s="14"/>
      <c r="G369" s="14"/>
      <c r="H369" s="14"/>
      <c r="I369" s="15"/>
      <c r="J369" s="14"/>
      <c r="K369" s="14"/>
      <c r="L369" s="13"/>
      <c r="M369" s="13"/>
      <c r="N369" s="14"/>
      <c r="O369" s="16" t="str">
        <f ca="1">IF($B369="","",IF(OR($K369="Won",$K369="Lost"),"Closed",IF($M369="","No date set",IF($M369&lt;TODAY(),"Overdue",IF($M369=TODAY(),"Today",IF($M369-TODAY()&lt;=Setup!$B$5,"Soon","Upcoming"))))))</f>
        <v/>
      </c>
      <c r="P369" s="17" t="str">
        <f t="shared" ca="1" si="10"/>
        <v/>
      </c>
      <c r="Q369" s="18" t="str">
        <f t="shared" ca="1" si="11"/>
        <v/>
      </c>
    </row>
    <row r="370" spans="1:17" x14ac:dyDescent="0.3">
      <c r="A370" s="13"/>
      <c r="B370" s="14"/>
      <c r="C370" s="14"/>
      <c r="D370" s="14"/>
      <c r="E370" s="14"/>
      <c r="F370" s="14"/>
      <c r="G370" s="14"/>
      <c r="H370" s="14"/>
      <c r="I370" s="15"/>
      <c r="J370" s="14"/>
      <c r="K370" s="14"/>
      <c r="L370" s="13"/>
      <c r="M370" s="13"/>
      <c r="N370" s="14"/>
      <c r="O370" s="16" t="str">
        <f ca="1">IF($B370="","",IF(OR($K370="Won",$K370="Lost"),"Closed",IF($M370="","No date set",IF($M370&lt;TODAY(),"Overdue",IF($M370=TODAY(),"Today",IF($M370-TODAY()&lt;=Setup!$B$5,"Soon","Upcoming"))))))</f>
        <v/>
      </c>
      <c r="P370" s="17" t="str">
        <f t="shared" ca="1" si="10"/>
        <v/>
      </c>
      <c r="Q370" s="18" t="str">
        <f t="shared" ca="1" si="11"/>
        <v/>
      </c>
    </row>
    <row r="371" spans="1:17" x14ac:dyDescent="0.3">
      <c r="A371" s="13"/>
      <c r="B371" s="14"/>
      <c r="C371" s="14"/>
      <c r="D371" s="14"/>
      <c r="E371" s="14"/>
      <c r="F371" s="14"/>
      <c r="G371" s="14"/>
      <c r="H371" s="14"/>
      <c r="I371" s="15"/>
      <c r="J371" s="14"/>
      <c r="K371" s="14"/>
      <c r="L371" s="13"/>
      <c r="M371" s="13"/>
      <c r="N371" s="14"/>
      <c r="O371" s="16" t="str">
        <f ca="1">IF($B371="","",IF(OR($K371="Won",$K371="Lost"),"Closed",IF($M371="","No date set",IF($M371&lt;TODAY(),"Overdue",IF($M371=TODAY(),"Today",IF($M371-TODAY()&lt;=Setup!$B$5,"Soon","Upcoming"))))))</f>
        <v/>
      </c>
      <c r="P371" s="17" t="str">
        <f t="shared" ca="1" si="10"/>
        <v/>
      </c>
      <c r="Q371" s="18" t="str">
        <f t="shared" ca="1" si="11"/>
        <v/>
      </c>
    </row>
    <row r="372" spans="1:17" x14ac:dyDescent="0.3">
      <c r="A372" s="13"/>
      <c r="B372" s="14"/>
      <c r="C372" s="14"/>
      <c r="D372" s="14"/>
      <c r="E372" s="14"/>
      <c r="F372" s="14"/>
      <c r="G372" s="14"/>
      <c r="H372" s="14"/>
      <c r="I372" s="15"/>
      <c r="J372" s="14"/>
      <c r="K372" s="14"/>
      <c r="L372" s="13"/>
      <c r="M372" s="13"/>
      <c r="N372" s="14"/>
      <c r="O372" s="16" t="str">
        <f ca="1">IF($B372="","",IF(OR($K372="Won",$K372="Lost"),"Closed",IF($M372="","No date set",IF($M372&lt;TODAY(),"Overdue",IF($M372=TODAY(),"Today",IF($M372-TODAY()&lt;=Setup!$B$5,"Soon","Upcoming"))))))</f>
        <v/>
      </c>
      <c r="P372" s="17" t="str">
        <f t="shared" ca="1" si="10"/>
        <v/>
      </c>
      <c r="Q372" s="18" t="str">
        <f t="shared" ca="1" si="11"/>
        <v/>
      </c>
    </row>
    <row r="373" spans="1:17" x14ac:dyDescent="0.3">
      <c r="A373" s="13"/>
      <c r="B373" s="14"/>
      <c r="C373" s="14"/>
      <c r="D373" s="14"/>
      <c r="E373" s="14"/>
      <c r="F373" s="14"/>
      <c r="G373" s="14"/>
      <c r="H373" s="14"/>
      <c r="I373" s="15"/>
      <c r="J373" s="14"/>
      <c r="K373" s="14"/>
      <c r="L373" s="13"/>
      <c r="M373" s="13"/>
      <c r="N373" s="14"/>
      <c r="O373" s="16" t="str">
        <f ca="1">IF($B373="","",IF(OR($K373="Won",$K373="Lost"),"Closed",IF($M373="","No date set",IF($M373&lt;TODAY(),"Overdue",IF($M373=TODAY(),"Today",IF($M373-TODAY()&lt;=Setup!$B$5,"Soon","Upcoming"))))))</f>
        <v/>
      </c>
      <c r="P373" s="17" t="str">
        <f t="shared" ca="1" si="10"/>
        <v/>
      </c>
      <c r="Q373" s="18" t="str">
        <f t="shared" ca="1" si="11"/>
        <v/>
      </c>
    </row>
    <row r="374" spans="1:17" x14ac:dyDescent="0.3">
      <c r="A374" s="13"/>
      <c r="B374" s="14"/>
      <c r="C374" s="14"/>
      <c r="D374" s="14"/>
      <c r="E374" s="14"/>
      <c r="F374" s="14"/>
      <c r="G374" s="14"/>
      <c r="H374" s="14"/>
      <c r="I374" s="15"/>
      <c r="J374" s="14"/>
      <c r="K374" s="14"/>
      <c r="L374" s="13"/>
      <c r="M374" s="13"/>
      <c r="N374" s="14"/>
      <c r="O374" s="16" t="str">
        <f ca="1">IF($B374="","",IF(OR($K374="Won",$K374="Lost"),"Closed",IF($M374="","No date set",IF($M374&lt;TODAY(),"Overdue",IF($M374=TODAY(),"Today",IF($M374-TODAY()&lt;=Setup!$B$5,"Soon","Upcoming"))))))</f>
        <v/>
      </c>
      <c r="P374" s="17" t="str">
        <f t="shared" ca="1" si="10"/>
        <v/>
      </c>
      <c r="Q374" s="18" t="str">
        <f t="shared" ca="1" si="11"/>
        <v/>
      </c>
    </row>
    <row r="375" spans="1:17" x14ac:dyDescent="0.3">
      <c r="A375" s="13"/>
      <c r="B375" s="14"/>
      <c r="C375" s="14"/>
      <c r="D375" s="14"/>
      <c r="E375" s="14"/>
      <c r="F375" s="14"/>
      <c r="G375" s="14"/>
      <c r="H375" s="14"/>
      <c r="I375" s="15"/>
      <c r="J375" s="14"/>
      <c r="K375" s="14"/>
      <c r="L375" s="13"/>
      <c r="M375" s="13"/>
      <c r="N375" s="14"/>
      <c r="O375" s="16" t="str">
        <f ca="1">IF($B375="","",IF(OR($K375="Won",$K375="Lost"),"Closed",IF($M375="","No date set",IF($M375&lt;TODAY(),"Overdue",IF($M375=TODAY(),"Today",IF($M375-TODAY()&lt;=Setup!$B$5,"Soon","Upcoming"))))))</f>
        <v/>
      </c>
      <c r="P375" s="17" t="str">
        <f t="shared" ca="1" si="10"/>
        <v/>
      </c>
      <c r="Q375" s="18" t="str">
        <f t="shared" ca="1" si="11"/>
        <v/>
      </c>
    </row>
    <row r="376" spans="1:17" x14ac:dyDescent="0.3">
      <c r="A376" s="13"/>
      <c r="B376" s="14"/>
      <c r="C376" s="14"/>
      <c r="D376" s="14"/>
      <c r="E376" s="14"/>
      <c r="F376" s="14"/>
      <c r="G376" s="14"/>
      <c r="H376" s="14"/>
      <c r="I376" s="15"/>
      <c r="J376" s="14"/>
      <c r="K376" s="14"/>
      <c r="L376" s="13"/>
      <c r="M376" s="13"/>
      <c r="N376" s="14"/>
      <c r="O376" s="16" t="str">
        <f ca="1">IF($B376="","",IF(OR($K376="Won",$K376="Lost"),"Closed",IF($M376="","No date set",IF($M376&lt;TODAY(),"Overdue",IF($M376=TODAY(),"Today",IF($M376-TODAY()&lt;=Setup!$B$5,"Soon","Upcoming"))))))</f>
        <v/>
      </c>
      <c r="P376" s="17" t="str">
        <f t="shared" ca="1" si="10"/>
        <v/>
      </c>
      <c r="Q376" s="18" t="str">
        <f t="shared" ca="1" si="11"/>
        <v/>
      </c>
    </row>
    <row r="377" spans="1:17" x14ac:dyDescent="0.3">
      <c r="A377" s="13"/>
      <c r="B377" s="14"/>
      <c r="C377" s="14"/>
      <c r="D377" s="14"/>
      <c r="E377" s="14"/>
      <c r="F377" s="14"/>
      <c r="G377" s="14"/>
      <c r="H377" s="14"/>
      <c r="I377" s="15"/>
      <c r="J377" s="14"/>
      <c r="K377" s="14"/>
      <c r="L377" s="13"/>
      <c r="M377" s="13"/>
      <c r="N377" s="14"/>
      <c r="O377" s="16" t="str">
        <f ca="1">IF($B377="","",IF(OR($K377="Won",$K377="Lost"),"Closed",IF($M377="","No date set",IF($M377&lt;TODAY(),"Overdue",IF($M377=TODAY(),"Today",IF($M377-TODAY()&lt;=Setup!$B$5,"Soon","Upcoming"))))))</f>
        <v/>
      </c>
      <c r="P377" s="17" t="str">
        <f t="shared" ca="1" si="10"/>
        <v/>
      </c>
      <c r="Q377" s="18" t="str">
        <f t="shared" ca="1" si="11"/>
        <v/>
      </c>
    </row>
    <row r="378" spans="1:17" x14ac:dyDescent="0.3">
      <c r="A378" s="13"/>
      <c r="B378" s="14"/>
      <c r="C378" s="14"/>
      <c r="D378" s="14"/>
      <c r="E378" s="14"/>
      <c r="F378" s="14"/>
      <c r="G378" s="14"/>
      <c r="H378" s="14"/>
      <c r="I378" s="15"/>
      <c r="J378" s="14"/>
      <c r="K378" s="14"/>
      <c r="L378" s="13"/>
      <c r="M378" s="13"/>
      <c r="N378" s="14"/>
      <c r="O378" s="16" t="str">
        <f ca="1">IF($B378="","",IF(OR($K378="Won",$K378="Lost"),"Closed",IF($M378="","No date set",IF($M378&lt;TODAY(),"Overdue",IF($M378=TODAY(),"Today",IF($M378-TODAY()&lt;=Setup!$B$5,"Soon","Upcoming"))))))</f>
        <v/>
      </c>
      <c r="P378" s="17" t="str">
        <f t="shared" ca="1" si="10"/>
        <v/>
      </c>
      <c r="Q378" s="18" t="str">
        <f t="shared" ca="1" si="11"/>
        <v/>
      </c>
    </row>
    <row r="379" spans="1:17" x14ac:dyDescent="0.3">
      <c r="A379" s="13"/>
      <c r="B379" s="14"/>
      <c r="C379" s="14"/>
      <c r="D379" s="14"/>
      <c r="E379" s="14"/>
      <c r="F379" s="14"/>
      <c r="G379" s="14"/>
      <c r="H379" s="14"/>
      <c r="I379" s="15"/>
      <c r="J379" s="14"/>
      <c r="K379" s="14"/>
      <c r="L379" s="13"/>
      <c r="M379" s="13"/>
      <c r="N379" s="14"/>
      <c r="O379" s="16" t="str">
        <f ca="1">IF($B379="","",IF(OR($K379="Won",$K379="Lost"),"Closed",IF($M379="","No date set",IF($M379&lt;TODAY(),"Overdue",IF($M379=TODAY(),"Today",IF($M379-TODAY()&lt;=Setup!$B$5,"Soon","Upcoming"))))))</f>
        <v/>
      </c>
      <c r="P379" s="17" t="str">
        <f t="shared" ca="1" si="10"/>
        <v/>
      </c>
      <c r="Q379" s="18" t="str">
        <f t="shared" ca="1" si="11"/>
        <v/>
      </c>
    </row>
    <row r="380" spans="1:17" x14ac:dyDescent="0.3">
      <c r="A380" s="13"/>
      <c r="B380" s="14"/>
      <c r="C380" s="14"/>
      <c r="D380" s="14"/>
      <c r="E380" s="14"/>
      <c r="F380" s="14"/>
      <c r="G380" s="14"/>
      <c r="H380" s="14"/>
      <c r="I380" s="15"/>
      <c r="J380" s="14"/>
      <c r="K380" s="14"/>
      <c r="L380" s="13"/>
      <c r="M380" s="13"/>
      <c r="N380" s="14"/>
      <c r="O380" s="16" t="str">
        <f ca="1">IF($B380="","",IF(OR($K380="Won",$K380="Lost"),"Closed",IF($M380="","No date set",IF($M380&lt;TODAY(),"Overdue",IF($M380=TODAY(),"Today",IF($M380-TODAY()&lt;=Setup!$B$5,"Soon","Upcoming"))))))</f>
        <v/>
      </c>
      <c r="P380" s="17" t="str">
        <f t="shared" ca="1" si="10"/>
        <v/>
      </c>
      <c r="Q380" s="18" t="str">
        <f t="shared" ca="1" si="11"/>
        <v/>
      </c>
    </row>
    <row r="381" spans="1:17" x14ac:dyDescent="0.3">
      <c r="A381" s="13"/>
      <c r="B381" s="14"/>
      <c r="C381" s="14"/>
      <c r="D381" s="14"/>
      <c r="E381" s="14"/>
      <c r="F381" s="14"/>
      <c r="G381" s="14"/>
      <c r="H381" s="14"/>
      <c r="I381" s="15"/>
      <c r="J381" s="14"/>
      <c r="K381" s="14"/>
      <c r="L381" s="13"/>
      <c r="M381" s="13"/>
      <c r="N381" s="14"/>
      <c r="O381" s="16" t="str">
        <f ca="1">IF($B381="","",IF(OR($K381="Won",$K381="Lost"),"Closed",IF($M381="","No date set",IF($M381&lt;TODAY(),"Overdue",IF($M381=TODAY(),"Today",IF($M381-TODAY()&lt;=Setup!$B$5,"Soon","Upcoming"))))))</f>
        <v/>
      </c>
      <c r="P381" s="17" t="str">
        <f t="shared" ca="1" si="10"/>
        <v/>
      </c>
      <c r="Q381" s="18" t="str">
        <f t="shared" ca="1" si="11"/>
        <v/>
      </c>
    </row>
    <row r="382" spans="1:17" x14ac:dyDescent="0.3">
      <c r="A382" s="13"/>
      <c r="B382" s="14"/>
      <c r="C382" s="14"/>
      <c r="D382" s="14"/>
      <c r="E382" s="14"/>
      <c r="F382" s="14"/>
      <c r="G382" s="14"/>
      <c r="H382" s="14"/>
      <c r="I382" s="15"/>
      <c r="J382" s="14"/>
      <c r="K382" s="14"/>
      <c r="L382" s="13"/>
      <c r="M382" s="13"/>
      <c r="N382" s="14"/>
      <c r="O382" s="16" t="str">
        <f ca="1">IF($B382="","",IF(OR($K382="Won",$K382="Lost"),"Closed",IF($M382="","No date set",IF($M382&lt;TODAY(),"Overdue",IF($M382=TODAY(),"Today",IF($M382-TODAY()&lt;=Setup!$B$5,"Soon","Upcoming"))))))</f>
        <v/>
      </c>
      <c r="P382" s="17" t="str">
        <f t="shared" ca="1" si="10"/>
        <v/>
      </c>
      <c r="Q382" s="18" t="str">
        <f t="shared" ca="1" si="11"/>
        <v/>
      </c>
    </row>
    <row r="383" spans="1:17" x14ac:dyDescent="0.3">
      <c r="A383" s="13"/>
      <c r="B383" s="14"/>
      <c r="C383" s="14"/>
      <c r="D383" s="14"/>
      <c r="E383" s="14"/>
      <c r="F383" s="14"/>
      <c r="G383" s="14"/>
      <c r="H383" s="14"/>
      <c r="I383" s="15"/>
      <c r="J383" s="14"/>
      <c r="K383" s="14"/>
      <c r="L383" s="13"/>
      <c r="M383" s="13"/>
      <c r="N383" s="14"/>
      <c r="O383" s="16" t="str">
        <f ca="1">IF($B383="","",IF(OR($K383="Won",$K383="Lost"),"Closed",IF($M383="","No date set",IF($M383&lt;TODAY(),"Overdue",IF($M383=TODAY(),"Today",IF($M383-TODAY()&lt;=Setup!$B$5,"Soon","Upcoming"))))))</f>
        <v/>
      </c>
      <c r="P383" s="17" t="str">
        <f t="shared" ca="1" si="10"/>
        <v/>
      </c>
      <c r="Q383" s="18" t="str">
        <f t="shared" ca="1" si="11"/>
        <v/>
      </c>
    </row>
    <row r="384" spans="1:17" x14ac:dyDescent="0.3">
      <c r="A384" s="13"/>
      <c r="B384" s="14"/>
      <c r="C384" s="14"/>
      <c r="D384" s="14"/>
      <c r="E384" s="14"/>
      <c r="F384" s="14"/>
      <c r="G384" s="14"/>
      <c r="H384" s="14"/>
      <c r="I384" s="15"/>
      <c r="J384" s="14"/>
      <c r="K384" s="14"/>
      <c r="L384" s="13"/>
      <c r="M384" s="13"/>
      <c r="N384" s="14"/>
      <c r="O384" s="16" t="str">
        <f ca="1">IF($B384="","",IF(OR($K384="Won",$K384="Lost"),"Closed",IF($M384="","No date set",IF($M384&lt;TODAY(),"Overdue",IF($M384=TODAY(),"Today",IF($M384-TODAY()&lt;=Setup!$B$5,"Soon","Upcoming"))))))</f>
        <v/>
      </c>
      <c r="P384" s="17" t="str">
        <f t="shared" ca="1" si="10"/>
        <v/>
      </c>
      <c r="Q384" s="18" t="str">
        <f t="shared" ca="1" si="11"/>
        <v/>
      </c>
    </row>
    <row r="385" spans="1:17" x14ac:dyDescent="0.3">
      <c r="A385" s="13"/>
      <c r="B385" s="14"/>
      <c r="C385" s="14"/>
      <c r="D385" s="14"/>
      <c r="E385" s="14"/>
      <c r="F385" s="14"/>
      <c r="G385" s="14"/>
      <c r="H385" s="14"/>
      <c r="I385" s="15"/>
      <c r="J385" s="14"/>
      <c r="K385" s="14"/>
      <c r="L385" s="13"/>
      <c r="M385" s="13"/>
      <c r="N385" s="14"/>
      <c r="O385" s="16" t="str">
        <f ca="1">IF($B385="","",IF(OR($K385="Won",$K385="Lost"),"Closed",IF($M385="","No date set",IF($M385&lt;TODAY(),"Overdue",IF($M385=TODAY(),"Today",IF($M385-TODAY()&lt;=Setup!$B$5,"Soon","Upcoming"))))))</f>
        <v/>
      </c>
      <c r="P385" s="17" t="str">
        <f t="shared" ca="1" si="10"/>
        <v/>
      </c>
      <c r="Q385" s="18" t="str">
        <f t="shared" ca="1" si="11"/>
        <v/>
      </c>
    </row>
    <row r="386" spans="1:17" x14ac:dyDescent="0.3">
      <c r="A386" s="13"/>
      <c r="B386" s="14"/>
      <c r="C386" s="14"/>
      <c r="D386" s="14"/>
      <c r="E386" s="14"/>
      <c r="F386" s="14"/>
      <c r="G386" s="14"/>
      <c r="H386" s="14"/>
      <c r="I386" s="15"/>
      <c r="J386" s="14"/>
      <c r="K386" s="14"/>
      <c r="L386" s="13"/>
      <c r="M386" s="13"/>
      <c r="N386" s="14"/>
      <c r="O386" s="16" t="str">
        <f ca="1">IF($B386="","",IF(OR($K386="Won",$K386="Lost"),"Closed",IF($M386="","No date set",IF($M386&lt;TODAY(),"Overdue",IF($M386=TODAY(),"Today",IF($M386-TODAY()&lt;=Setup!$B$5,"Soon","Upcoming"))))))</f>
        <v/>
      </c>
      <c r="P386" s="17" t="str">
        <f t="shared" ca="1" si="10"/>
        <v/>
      </c>
      <c r="Q386" s="18" t="str">
        <f t="shared" ca="1" si="11"/>
        <v/>
      </c>
    </row>
    <row r="387" spans="1:17" x14ac:dyDescent="0.3">
      <c r="A387" s="13"/>
      <c r="B387" s="14"/>
      <c r="C387" s="14"/>
      <c r="D387" s="14"/>
      <c r="E387" s="14"/>
      <c r="F387" s="14"/>
      <c r="G387" s="14"/>
      <c r="H387" s="14"/>
      <c r="I387" s="15"/>
      <c r="J387" s="14"/>
      <c r="K387" s="14"/>
      <c r="L387" s="13"/>
      <c r="M387" s="13"/>
      <c r="N387" s="14"/>
      <c r="O387" s="16" t="str">
        <f ca="1">IF($B387="","",IF(OR($K387="Won",$K387="Lost"),"Closed",IF($M387="","No date set",IF($M387&lt;TODAY(),"Overdue",IF($M387=TODAY(),"Today",IF($M387-TODAY()&lt;=Setup!$B$5,"Soon","Upcoming"))))))</f>
        <v/>
      </c>
      <c r="P387" s="17" t="str">
        <f t="shared" ca="1" si="10"/>
        <v/>
      </c>
      <c r="Q387" s="18" t="str">
        <f t="shared" ca="1" si="11"/>
        <v/>
      </c>
    </row>
    <row r="388" spans="1:17" x14ac:dyDescent="0.3">
      <c r="A388" s="13"/>
      <c r="B388" s="14"/>
      <c r="C388" s="14"/>
      <c r="D388" s="14"/>
      <c r="E388" s="14"/>
      <c r="F388" s="14"/>
      <c r="G388" s="14"/>
      <c r="H388" s="14"/>
      <c r="I388" s="15"/>
      <c r="J388" s="14"/>
      <c r="K388" s="14"/>
      <c r="L388" s="13"/>
      <c r="M388" s="13"/>
      <c r="N388" s="14"/>
      <c r="O388" s="16" t="str">
        <f ca="1">IF($B388="","",IF(OR($K388="Won",$K388="Lost"),"Closed",IF($M388="","No date set",IF($M388&lt;TODAY(),"Overdue",IF($M388=TODAY(),"Today",IF($M388-TODAY()&lt;=Setup!$B$5,"Soon","Upcoming"))))))</f>
        <v/>
      </c>
      <c r="P388" s="17" t="str">
        <f t="shared" ref="P388:P451" ca="1" si="12">IF(OR($B388="",$M388="",$O388="Closed"),"",$M388-TODAY())</f>
        <v/>
      </c>
      <c r="Q388" s="18" t="str">
        <f t="shared" ref="Q388:Q451" ca="1" si="13">IF(OR($A388="",$B388=""),"",TODAY()-$A388)</f>
        <v/>
      </c>
    </row>
    <row r="389" spans="1:17" x14ac:dyDescent="0.3">
      <c r="A389" s="13"/>
      <c r="B389" s="14"/>
      <c r="C389" s="14"/>
      <c r="D389" s="14"/>
      <c r="E389" s="14"/>
      <c r="F389" s="14"/>
      <c r="G389" s="14"/>
      <c r="H389" s="14"/>
      <c r="I389" s="15"/>
      <c r="J389" s="14"/>
      <c r="K389" s="14"/>
      <c r="L389" s="13"/>
      <c r="M389" s="13"/>
      <c r="N389" s="14"/>
      <c r="O389" s="16" t="str">
        <f ca="1">IF($B389="","",IF(OR($K389="Won",$K389="Lost"),"Closed",IF($M389="","No date set",IF($M389&lt;TODAY(),"Overdue",IF($M389=TODAY(),"Today",IF($M389-TODAY()&lt;=Setup!$B$5,"Soon","Upcoming"))))))</f>
        <v/>
      </c>
      <c r="P389" s="17" t="str">
        <f t="shared" ca="1" si="12"/>
        <v/>
      </c>
      <c r="Q389" s="18" t="str">
        <f t="shared" ca="1" si="13"/>
        <v/>
      </c>
    </row>
    <row r="390" spans="1:17" x14ac:dyDescent="0.3">
      <c r="A390" s="13"/>
      <c r="B390" s="14"/>
      <c r="C390" s="14"/>
      <c r="D390" s="14"/>
      <c r="E390" s="14"/>
      <c r="F390" s="14"/>
      <c r="G390" s="14"/>
      <c r="H390" s="14"/>
      <c r="I390" s="15"/>
      <c r="J390" s="14"/>
      <c r="K390" s="14"/>
      <c r="L390" s="13"/>
      <c r="M390" s="13"/>
      <c r="N390" s="14"/>
      <c r="O390" s="16" t="str">
        <f ca="1">IF($B390="","",IF(OR($K390="Won",$K390="Lost"),"Closed",IF($M390="","No date set",IF($M390&lt;TODAY(),"Overdue",IF($M390=TODAY(),"Today",IF($M390-TODAY()&lt;=Setup!$B$5,"Soon","Upcoming"))))))</f>
        <v/>
      </c>
      <c r="P390" s="17" t="str">
        <f t="shared" ca="1" si="12"/>
        <v/>
      </c>
      <c r="Q390" s="18" t="str">
        <f t="shared" ca="1" si="13"/>
        <v/>
      </c>
    </row>
    <row r="391" spans="1:17" x14ac:dyDescent="0.3">
      <c r="A391" s="13"/>
      <c r="B391" s="14"/>
      <c r="C391" s="14"/>
      <c r="D391" s="14"/>
      <c r="E391" s="14"/>
      <c r="F391" s="14"/>
      <c r="G391" s="14"/>
      <c r="H391" s="14"/>
      <c r="I391" s="15"/>
      <c r="J391" s="14"/>
      <c r="K391" s="14"/>
      <c r="L391" s="13"/>
      <c r="M391" s="13"/>
      <c r="N391" s="14"/>
      <c r="O391" s="16" t="str">
        <f ca="1">IF($B391="","",IF(OR($K391="Won",$K391="Lost"),"Closed",IF($M391="","No date set",IF($M391&lt;TODAY(),"Overdue",IF($M391=TODAY(),"Today",IF($M391-TODAY()&lt;=Setup!$B$5,"Soon","Upcoming"))))))</f>
        <v/>
      </c>
      <c r="P391" s="17" t="str">
        <f t="shared" ca="1" si="12"/>
        <v/>
      </c>
      <c r="Q391" s="18" t="str">
        <f t="shared" ca="1" si="13"/>
        <v/>
      </c>
    </row>
    <row r="392" spans="1:17" x14ac:dyDescent="0.3">
      <c r="A392" s="13"/>
      <c r="B392" s="14"/>
      <c r="C392" s="14"/>
      <c r="D392" s="14"/>
      <c r="E392" s="14"/>
      <c r="F392" s="14"/>
      <c r="G392" s="14"/>
      <c r="H392" s="14"/>
      <c r="I392" s="15"/>
      <c r="J392" s="14"/>
      <c r="K392" s="14"/>
      <c r="L392" s="13"/>
      <c r="M392" s="13"/>
      <c r="N392" s="14"/>
      <c r="O392" s="16" t="str">
        <f ca="1">IF($B392="","",IF(OR($K392="Won",$K392="Lost"),"Closed",IF($M392="","No date set",IF($M392&lt;TODAY(),"Overdue",IF($M392=TODAY(),"Today",IF($M392-TODAY()&lt;=Setup!$B$5,"Soon","Upcoming"))))))</f>
        <v/>
      </c>
      <c r="P392" s="17" t="str">
        <f t="shared" ca="1" si="12"/>
        <v/>
      </c>
      <c r="Q392" s="18" t="str">
        <f t="shared" ca="1" si="13"/>
        <v/>
      </c>
    </row>
    <row r="393" spans="1:17" x14ac:dyDescent="0.3">
      <c r="A393" s="13"/>
      <c r="B393" s="14"/>
      <c r="C393" s="14"/>
      <c r="D393" s="14"/>
      <c r="E393" s="14"/>
      <c r="F393" s="14"/>
      <c r="G393" s="14"/>
      <c r="H393" s="14"/>
      <c r="I393" s="15"/>
      <c r="J393" s="14"/>
      <c r="K393" s="14"/>
      <c r="L393" s="13"/>
      <c r="M393" s="13"/>
      <c r="N393" s="14"/>
      <c r="O393" s="16" t="str">
        <f ca="1">IF($B393="","",IF(OR($K393="Won",$K393="Lost"),"Closed",IF($M393="","No date set",IF($M393&lt;TODAY(),"Overdue",IF($M393=TODAY(),"Today",IF($M393-TODAY()&lt;=Setup!$B$5,"Soon","Upcoming"))))))</f>
        <v/>
      </c>
      <c r="P393" s="17" t="str">
        <f t="shared" ca="1" si="12"/>
        <v/>
      </c>
      <c r="Q393" s="18" t="str">
        <f t="shared" ca="1" si="13"/>
        <v/>
      </c>
    </row>
    <row r="394" spans="1:17" x14ac:dyDescent="0.3">
      <c r="A394" s="13"/>
      <c r="B394" s="14"/>
      <c r="C394" s="14"/>
      <c r="D394" s="14"/>
      <c r="E394" s="14"/>
      <c r="F394" s="14"/>
      <c r="G394" s="14"/>
      <c r="H394" s="14"/>
      <c r="I394" s="15"/>
      <c r="J394" s="14"/>
      <c r="K394" s="14"/>
      <c r="L394" s="13"/>
      <c r="M394" s="13"/>
      <c r="N394" s="14"/>
      <c r="O394" s="16" t="str">
        <f ca="1">IF($B394="","",IF(OR($K394="Won",$K394="Lost"),"Closed",IF($M394="","No date set",IF($M394&lt;TODAY(),"Overdue",IF($M394=TODAY(),"Today",IF($M394-TODAY()&lt;=Setup!$B$5,"Soon","Upcoming"))))))</f>
        <v/>
      </c>
      <c r="P394" s="17" t="str">
        <f t="shared" ca="1" si="12"/>
        <v/>
      </c>
      <c r="Q394" s="18" t="str">
        <f t="shared" ca="1" si="13"/>
        <v/>
      </c>
    </row>
    <row r="395" spans="1:17" x14ac:dyDescent="0.3">
      <c r="A395" s="13"/>
      <c r="B395" s="14"/>
      <c r="C395" s="14"/>
      <c r="D395" s="14"/>
      <c r="E395" s="14"/>
      <c r="F395" s="14"/>
      <c r="G395" s="14"/>
      <c r="H395" s="14"/>
      <c r="I395" s="15"/>
      <c r="J395" s="14"/>
      <c r="K395" s="14"/>
      <c r="L395" s="13"/>
      <c r="M395" s="13"/>
      <c r="N395" s="14"/>
      <c r="O395" s="16" t="str">
        <f ca="1">IF($B395="","",IF(OR($K395="Won",$K395="Lost"),"Closed",IF($M395="","No date set",IF($M395&lt;TODAY(),"Overdue",IF($M395=TODAY(),"Today",IF($M395-TODAY()&lt;=Setup!$B$5,"Soon","Upcoming"))))))</f>
        <v/>
      </c>
      <c r="P395" s="17" t="str">
        <f t="shared" ca="1" si="12"/>
        <v/>
      </c>
      <c r="Q395" s="18" t="str">
        <f t="shared" ca="1" si="13"/>
        <v/>
      </c>
    </row>
    <row r="396" spans="1:17" x14ac:dyDescent="0.3">
      <c r="A396" s="13"/>
      <c r="B396" s="14"/>
      <c r="C396" s="14"/>
      <c r="D396" s="14"/>
      <c r="E396" s="14"/>
      <c r="F396" s="14"/>
      <c r="G396" s="14"/>
      <c r="H396" s="14"/>
      <c r="I396" s="15"/>
      <c r="J396" s="14"/>
      <c r="K396" s="14"/>
      <c r="L396" s="13"/>
      <c r="M396" s="13"/>
      <c r="N396" s="14"/>
      <c r="O396" s="16" t="str">
        <f ca="1">IF($B396="","",IF(OR($K396="Won",$K396="Lost"),"Closed",IF($M396="","No date set",IF($M396&lt;TODAY(),"Overdue",IF($M396=TODAY(),"Today",IF($M396-TODAY()&lt;=Setup!$B$5,"Soon","Upcoming"))))))</f>
        <v/>
      </c>
      <c r="P396" s="17" t="str">
        <f t="shared" ca="1" si="12"/>
        <v/>
      </c>
      <c r="Q396" s="18" t="str">
        <f t="shared" ca="1" si="13"/>
        <v/>
      </c>
    </row>
    <row r="397" spans="1:17" x14ac:dyDescent="0.3">
      <c r="A397" s="13"/>
      <c r="B397" s="14"/>
      <c r="C397" s="14"/>
      <c r="D397" s="14"/>
      <c r="E397" s="14"/>
      <c r="F397" s="14"/>
      <c r="G397" s="14"/>
      <c r="H397" s="14"/>
      <c r="I397" s="15"/>
      <c r="J397" s="14"/>
      <c r="K397" s="14"/>
      <c r="L397" s="13"/>
      <c r="M397" s="13"/>
      <c r="N397" s="14"/>
      <c r="O397" s="16" t="str">
        <f ca="1">IF($B397="","",IF(OR($K397="Won",$K397="Lost"),"Closed",IF($M397="","No date set",IF($M397&lt;TODAY(),"Overdue",IF($M397=TODAY(),"Today",IF($M397-TODAY()&lt;=Setup!$B$5,"Soon","Upcoming"))))))</f>
        <v/>
      </c>
      <c r="P397" s="17" t="str">
        <f t="shared" ca="1" si="12"/>
        <v/>
      </c>
      <c r="Q397" s="18" t="str">
        <f t="shared" ca="1" si="13"/>
        <v/>
      </c>
    </row>
    <row r="398" spans="1:17" x14ac:dyDescent="0.3">
      <c r="A398" s="13"/>
      <c r="B398" s="14"/>
      <c r="C398" s="14"/>
      <c r="D398" s="14"/>
      <c r="E398" s="14"/>
      <c r="F398" s="14"/>
      <c r="G398" s="14"/>
      <c r="H398" s="14"/>
      <c r="I398" s="15"/>
      <c r="J398" s="14"/>
      <c r="K398" s="14"/>
      <c r="L398" s="13"/>
      <c r="M398" s="13"/>
      <c r="N398" s="14"/>
      <c r="O398" s="16" t="str">
        <f ca="1">IF($B398="","",IF(OR($K398="Won",$K398="Lost"),"Closed",IF($M398="","No date set",IF($M398&lt;TODAY(),"Overdue",IF($M398=TODAY(),"Today",IF($M398-TODAY()&lt;=Setup!$B$5,"Soon","Upcoming"))))))</f>
        <v/>
      </c>
      <c r="P398" s="17" t="str">
        <f t="shared" ca="1" si="12"/>
        <v/>
      </c>
      <c r="Q398" s="18" t="str">
        <f t="shared" ca="1" si="13"/>
        <v/>
      </c>
    </row>
    <row r="399" spans="1:17" x14ac:dyDescent="0.3">
      <c r="A399" s="13"/>
      <c r="B399" s="14"/>
      <c r="C399" s="14"/>
      <c r="D399" s="14"/>
      <c r="E399" s="14"/>
      <c r="F399" s="14"/>
      <c r="G399" s="14"/>
      <c r="H399" s="14"/>
      <c r="I399" s="15"/>
      <c r="J399" s="14"/>
      <c r="K399" s="14"/>
      <c r="L399" s="13"/>
      <c r="M399" s="13"/>
      <c r="N399" s="14"/>
      <c r="O399" s="16" t="str">
        <f ca="1">IF($B399="","",IF(OR($K399="Won",$K399="Lost"),"Closed",IF($M399="","No date set",IF($M399&lt;TODAY(),"Overdue",IF($M399=TODAY(),"Today",IF($M399-TODAY()&lt;=Setup!$B$5,"Soon","Upcoming"))))))</f>
        <v/>
      </c>
      <c r="P399" s="17" t="str">
        <f t="shared" ca="1" si="12"/>
        <v/>
      </c>
      <c r="Q399" s="18" t="str">
        <f t="shared" ca="1" si="13"/>
        <v/>
      </c>
    </row>
    <row r="400" spans="1:17" x14ac:dyDescent="0.3">
      <c r="A400" s="13"/>
      <c r="B400" s="14"/>
      <c r="C400" s="14"/>
      <c r="D400" s="14"/>
      <c r="E400" s="14"/>
      <c r="F400" s="14"/>
      <c r="G400" s="14"/>
      <c r="H400" s="14"/>
      <c r="I400" s="15"/>
      <c r="J400" s="14"/>
      <c r="K400" s="14"/>
      <c r="L400" s="13"/>
      <c r="M400" s="13"/>
      <c r="N400" s="14"/>
      <c r="O400" s="16" t="str">
        <f ca="1">IF($B400="","",IF(OR($K400="Won",$K400="Lost"),"Closed",IF($M400="","No date set",IF($M400&lt;TODAY(),"Overdue",IF($M400=TODAY(),"Today",IF($M400-TODAY()&lt;=Setup!$B$5,"Soon","Upcoming"))))))</f>
        <v/>
      </c>
      <c r="P400" s="17" t="str">
        <f t="shared" ca="1" si="12"/>
        <v/>
      </c>
      <c r="Q400" s="18" t="str">
        <f t="shared" ca="1" si="13"/>
        <v/>
      </c>
    </row>
    <row r="401" spans="1:17" x14ac:dyDescent="0.3">
      <c r="A401" s="13"/>
      <c r="B401" s="14"/>
      <c r="C401" s="14"/>
      <c r="D401" s="14"/>
      <c r="E401" s="14"/>
      <c r="F401" s="14"/>
      <c r="G401" s="14"/>
      <c r="H401" s="14"/>
      <c r="I401" s="15"/>
      <c r="J401" s="14"/>
      <c r="K401" s="14"/>
      <c r="L401" s="13"/>
      <c r="M401" s="13"/>
      <c r="N401" s="14"/>
      <c r="O401" s="16" t="str">
        <f ca="1">IF($B401="","",IF(OR($K401="Won",$K401="Lost"),"Closed",IF($M401="","No date set",IF($M401&lt;TODAY(),"Overdue",IF($M401=TODAY(),"Today",IF($M401-TODAY()&lt;=Setup!$B$5,"Soon","Upcoming"))))))</f>
        <v/>
      </c>
      <c r="P401" s="17" t="str">
        <f t="shared" ca="1" si="12"/>
        <v/>
      </c>
      <c r="Q401" s="18" t="str">
        <f t="shared" ca="1" si="13"/>
        <v/>
      </c>
    </row>
    <row r="402" spans="1:17" x14ac:dyDescent="0.3">
      <c r="A402" s="13"/>
      <c r="B402" s="14"/>
      <c r="C402" s="14"/>
      <c r="D402" s="14"/>
      <c r="E402" s="14"/>
      <c r="F402" s="14"/>
      <c r="G402" s="14"/>
      <c r="H402" s="14"/>
      <c r="I402" s="15"/>
      <c r="J402" s="14"/>
      <c r="K402" s="14"/>
      <c r="L402" s="13"/>
      <c r="M402" s="13"/>
      <c r="N402" s="14"/>
      <c r="O402" s="16" t="str">
        <f ca="1">IF($B402="","",IF(OR($K402="Won",$K402="Lost"),"Closed",IF($M402="","No date set",IF($M402&lt;TODAY(),"Overdue",IF($M402=TODAY(),"Today",IF($M402-TODAY()&lt;=Setup!$B$5,"Soon","Upcoming"))))))</f>
        <v/>
      </c>
      <c r="P402" s="17" t="str">
        <f t="shared" ca="1" si="12"/>
        <v/>
      </c>
      <c r="Q402" s="18" t="str">
        <f t="shared" ca="1" si="13"/>
        <v/>
      </c>
    </row>
    <row r="403" spans="1:17" x14ac:dyDescent="0.3">
      <c r="A403" s="13"/>
      <c r="B403" s="14"/>
      <c r="C403" s="14"/>
      <c r="D403" s="14"/>
      <c r="E403" s="14"/>
      <c r="F403" s="14"/>
      <c r="G403" s="14"/>
      <c r="H403" s="14"/>
      <c r="I403" s="15"/>
      <c r="J403" s="14"/>
      <c r="K403" s="14"/>
      <c r="L403" s="13"/>
      <c r="M403" s="13"/>
      <c r="N403" s="14"/>
      <c r="O403" s="16" t="str">
        <f ca="1">IF($B403="","",IF(OR($K403="Won",$K403="Lost"),"Closed",IF($M403="","No date set",IF($M403&lt;TODAY(),"Overdue",IF($M403=TODAY(),"Today",IF($M403-TODAY()&lt;=Setup!$B$5,"Soon","Upcoming"))))))</f>
        <v/>
      </c>
      <c r="P403" s="17" t="str">
        <f t="shared" ca="1" si="12"/>
        <v/>
      </c>
      <c r="Q403" s="18" t="str">
        <f t="shared" ca="1" si="13"/>
        <v/>
      </c>
    </row>
    <row r="404" spans="1:17" x14ac:dyDescent="0.3">
      <c r="A404" s="13"/>
      <c r="B404" s="14"/>
      <c r="C404" s="14"/>
      <c r="D404" s="14"/>
      <c r="E404" s="14"/>
      <c r="F404" s="14"/>
      <c r="G404" s="14"/>
      <c r="H404" s="14"/>
      <c r="I404" s="15"/>
      <c r="J404" s="14"/>
      <c r="K404" s="14"/>
      <c r="L404" s="13"/>
      <c r="M404" s="13"/>
      <c r="N404" s="14"/>
      <c r="O404" s="16" t="str">
        <f ca="1">IF($B404="","",IF(OR($K404="Won",$K404="Lost"),"Closed",IF($M404="","No date set",IF($M404&lt;TODAY(),"Overdue",IF($M404=TODAY(),"Today",IF($M404-TODAY()&lt;=Setup!$B$5,"Soon","Upcoming"))))))</f>
        <v/>
      </c>
      <c r="P404" s="17" t="str">
        <f t="shared" ca="1" si="12"/>
        <v/>
      </c>
      <c r="Q404" s="18" t="str">
        <f t="shared" ca="1" si="13"/>
        <v/>
      </c>
    </row>
    <row r="405" spans="1:17" x14ac:dyDescent="0.3">
      <c r="A405" s="13"/>
      <c r="B405" s="14"/>
      <c r="C405" s="14"/>
      <c r="D405" s="14"/>
      <c r="E405" s="14"/>
      <c r="F405" s="14"/>
      <c r="G405" s="14"/>
      <c r="H405" s="14"/>
      <c r="I405" s="15"/>
      <c r="J405" s="14"/>
      <c r="K405" s="14"/>
      <c r="L405" s="13"/>
      <c r="M405" s="13"/>
      <c r="N405" s="14"/>
      <c r="O405" s="16" t="str">
        <f ca="1">IF($B405="","",IF(OR($K405="Won",$K405="Lost"),"Closed",IF($M405="","No date set",IF($M405&lt;TODAY(),"Overdue",IF($M405=TODAY(),"Today",IF($M405-TODAY()&lt;=Setup!$B$5,"Soon","Upcoming"))))))</f>
        <v/>
      </c>
      <c r="P405" s="17" t="str">
        <f t="shared" ca="1" si="12"/>
        <v/>
      </c>
      <c r="Q405" s="18" t="str">
        <f t="shared" ca="1" si="13"/>
        <v/>
      </c>
    </row>
    <row r="406" spans="1:17" x14ac:dyDescent="0.3">
      <c r="A406" s="13"/>
      <c r="B406" s="14"/>
      <c r="C406" s="14"/>
      <c r="D406" s="14"/>
      <c r="E406" s="14"/>
      <c r="F406" s="14"/>
      <c r="G406" s="14"/>
      <c r="H406" s="14"/>
      <c r="I406" s="15"/>
      <c r="J406" s="14"/>
      <c r="K406" s="14"/>
      <c r="L406" s="13"/>
      <c r="M406" s="13"/>
      <c r="N406" s="14"/>
      <c r="O406" s="16" t="str">
        <f ca="1">IF($B406="","",IF(OR($K406="Won",$K406="Lost"),"Closed",IF($M406="","No date set",IF($M406&lt;TODAY(),"Overdue",IF($M406=TODAY(),"Today",IF($M406-TODAY()&lt;=Setup!$B$5,"Soon","Upcoming"))))))</f>
        <v/>
      </c>
      <c r="P406" s="17" t="str">
        <f t="shared" ca="1" si="12"/>
        <v/>
      </c>
      <c r="Q406" s="18" t="str">
        <f t="shared" ca="1" si="13"/>
        <v/>
      </c>
    </row>
    <row r="407" spans="1:17" x14ac:dyDescent="0.3">
      <c r="A407" s="13"/>
      <c r="B407" s="14"/>
      <c r="C407" s="14"/>
      <c r="D407" s="14"/>
      <c r="E407" s="14"/>
      <c r="F407" s="14"/>
      <c r="G407" s="14"/>
      <c r="H407" s="14"/>
      <c r="I407" s="15"/>
      <c r="J407" s="14"/>
      <c r="K407" s="14"/>
      <c r="L407" s="13"/>
      <c r="M407" s="13"/>
      <c r="N407" s="14"/>
      <c r="O407" s="16" t="str">
        <f ca="1">IF($B407="","",IF(OR($K407="Won",$K407="Lost"),"Closed",IF($M407="","No date set",IF($M407&lt;TODAY(),"Overdue",IF($M407=TODAY(),"Today",IF($M407-TODAY()&lt;=Setup!$B$5,"Soon","Upcoming"))))))</f>
        <v/>
      </c>
      <c r="P407" s="17" t="str">
        <f t="shared" ca="1" si="12"/>
        <v/>
      </c>
      <c r="Q407" s="18" t="str">
        <f t="shared" ca="1" si="13"/>
        <v/>
      </c>
    </row>
    <row r="408" spans="1:17" x14ac:dyDescent="0.3">
      <c r="A408" s="13"/>
      <c r="B408" s="14"/>
      <c r="C408" s="14"/>
      <c r="D408" s="14"/>
      <c r="E408" s="14"/>
      <c r="F408" s="14"/>
      <c r="G408" s="14"/>
      <c r="H408" s="14"/>
      <c r="I408" s="15"/>
      <c r="J408" s="14"/>
      <c r="K408" s="14"/>
      <c r="L408" s="13"/>
      <c r="M408" s="13"/>
      <c r="N408" s="14"/>
      <c r="O408" s="16" t="str">
        <f ca="1">IF($B408="","",IF(OR($K408="Won",$K408="Lost"),"Closed",IF($M408="","No date set",IF($M408&lt;TODAY(),"Overdue",IF($M408=TODAY(),"Today",IF($M408-TODAY()&lt;=Setup!$B$5,"Soon","Upcoming"))))))</f>
        <v/>
      </c>
      <c r="P408" s="17" t="str">
        <f t="shared" ca="1" si="12"/>
        <v/>
      </c>
      <c r="Q408" s="18" t="str">
        <f t="shared" ca="1" si="13"/>
        <v/>
      </c>
    </row>
    <row r="409" spans="1:17" x14ac:dyDescent="0.3">
      <c r="A409" s="13"/>
      <c r="B409" s="14"/>
      <c r="C409" s="14"/>
      <c r="D409" s="14"/>
      <c r="E409" s="14"/>
      <c r="F409" s="14"/>
      <c r="G409" s="14"/>
      <c r="H409" s="14"/>
      <c r="I409" s="15"/>
      <c r="J409" s="14"/>
      <c r="K409" s="14"/>
      <c r="L409" s="13"/>
      <c r="M409" s="13"/>
      <c r="N409" s="14"/>
      <c r="O409" s="16" t="str">
        <f ca="1">IF($B409="","",IF(OR($K409="Won",$K409="Lost"),"Closed",IF($M409="","No date set",IF($M409&lt;TODAY(),"Overdue",IF($M409=TODAY(),"Today",IF($M409-TODAY()&lt;=Setup!$B$5,"Soon","Upcoming"))))))</f>
        <v/>
      </c>
      <c r="P409" s="17" t="str">
        <f t="shared" ca="1" si="12"/>
        <v/>
      </c>
      <c r="Q409" s="18" t="str">
        <f t="shared" ca="1" si="13"/>
        <v/>
      </c>
    </row>
    <row r="410" spans="1:17" x14ac:dyDescent="0.3">
      <c r="A410" s="13"/>
      <c r="B410" s="14"/>
      <c r="C410" s="14"/>
      <c r="D410" s="14"/>
      <c r="E410" s="14"/>
      <c r="F410" s="14"/>
      <c r="G410" s="14"/>
      <c r="H410" s="14"/>
      <c r="I410" s="15"/>
      <c r="J410" s="14"/>
      <c r="K410" s="14"/>
      <c r="L410" s="13"/>
      <c r="M410" s="13"/>
      <c r="N410" s="14"/>
      <c r="O410" s="16" t="str">
        <f ca="1">IF($B410="","",IF(OR($K410="Won",$K410="Lost"),"Closed",IF($M410="","No date set",IF($M410&lt;TODAY(),"Overdue",IF($M410=TODAY(),"Today",IF($M410-TODAY()&lt;=Setup!$B$5,"Soon","Upcoming"))))))</f>
        <v/>
      </c>
      <c r="P410" s="17" t="str">
        <f t="shared" ca="1" si="12"/>
        <v/>
      </c>
      <c r="Q410" s="18" t="str">
        <f t="shared" ca="1" si="13"/>
        <v/>
      </c>
    </row>
    <row r="411" spans="1:17" x14ac:dyDescent="0.3">
      <c r="A411" s="13"/>
      <c r="B411" s="14"/>
      <c r="C411" s="14"/>
      <c r="D411" s="14"/>
      <c r="E411" s="14"/>
      <c r="F411" s="14"/>
      <c r="G411" s="14"/>
      <c r="H411" s="14"/>
      <c r="I411" s="15"/>
      <c r="J411" s="14"/>
      <c r="K411" s="14"/>
      <c r="L411" s="13"/>
      <c r="M411" s="13"/>
      <c r="N411" s="14"/>
      <c r="O411" s="16" t="str">
        <f ca="1">IF($B411="","",IF(OR($K411="Won",$K411="Lost"),"Closed",IF($M411="","No date set",IF($M411&lt;TODAY(),"Overdue",IF($M411=TODAY(),"Today",IF($M411-TODAY()&lt;=Setup!$B$5,"Soon","Upcoming"))))))</f>
        <v/>
      </c>
      <c r="P411" s="17" t="str">
        <f t="shared" ca="1" si="12"/>
        <v/>
      </c>
      <c r="Q411" s="18" t="str">
        <f t="shared" ca="1" si="13"/>
        <v/>
      </c>
    </row>
    <row r="412" spans="1:17" x14ac:dyDescent="0.3">
      <c r="A412" s="13"/>
      <c r="B412" s="14"/>
      <c r="C412" s="14"/>
      <c r="D412" s="14"/>
      <c r="E412" s="14"/>
      <c r="F412" s="14"/>
      <c r="G412" s="14"/>
      <c r="H412" s="14"/>
      <c r="I412" s="15"/>
      <c r="J412" s="14"/>
      <c r="K412" s="14"/>
      <c r="L412" s="13"/>
      <c r="M412" s="13"/>
      <c r="N412" s="14"/>
      <c r="O412" s="16" t="str">
        <f ca="1">IF($B412="","",IF(OR($K412="Won",$K412="Lost"),"Closed",IF($M412="","No date set",IF($M412&lt;TODAY(),"Overdue",IF($M412=TODAY(),"Today",IF($M412-TODAY()&lt;=Setup!$B$5,"Soon","Upcoming"))))))</f>
        <v/>
      </c>
      <c r="P412" s="17" t="str">
        <f t="shared" ca="1" si="12"/>
        <v/>
      </c>
      <c r="Q412" s="18" t="str">
        <f t="shared" ca="1" si="13"/>
        <v/>
      </c>
    </row>
    <row r="413" spans="1:17" x14ac:dyDescent="0.3">
      <c r="A413" s="13"/>
      <c r="B413" s="14"/>
      <c r="C413" s="14"/>
      <c r="D413" s="14"/>
      <c r="E413" s="14"/>
      <c r="F413" s="14"/>
      <c r="G413" s="14"/>
      <c r="H413" s="14"/>
      <c r="I413" s="15"/>
      <c r="J413" s="14"/>
      <c r="K413" s="14"/>
      <c r="L413" s="13"/>
      <c r="M413" s="13"/>
      <c r="N413" s="14"/>
      <c r="O413" s="16" t="str">
        <f ca="1">IF($B413="","",IF(OR($K413="Won",$K413="Lost"),"Closed",IF($M413="","No date set",IF($M413&lt;TODAY(),"Overdue",IF($M413=TODAY(),"Today",IF($M413-TODAY()&lt;=Setup!$B$5,"Soon","Upcoming"))))))</f>
        <v/>
      </c>
      <c r="P413" s="17" t="str">
        <f t="shared" ca="1" si="12"/>
        <v/>
      </c>
      <c r="Q413" s="18" t="str">
        <f t="shared" ca="1" si="13"/>
        <v/>
      </c>
    </row>
    <row r="414" spans="1:17" x14ac:dyDescent="0.3">
      <c r="A414" s="13"/>
      <c r="B414" s="14"/>
      <c r="C414" s="14"/>
      <c r="D414" s="14"/>
      <c r="E414" s="14"/>
      <c r="F414" s="14"/>
      <c r="G414" s="14"/>
      <c r="H414" s="14"/>
      <c r="I414" s="15"/>
      <c r="J414" s="14"/>
      <c r="K414" s="14"/>
      <c r="L414" s="13"/>
      <c r="M414" s="13"/>
      <c r="N414" s="14"/>
      <c r="O414" s="16" t="str">
        <f ca="1">IF($B414="","",IF(OR($K414="Won",$K414="Lost"),"Closed",IF($M414="","No date set",IF($M414&lt;TODAY(),"Overdue",IF($M414=TODAY(),"Today",IF($M414-TODAY()&lt;=Setup!$B$5,"Soon","Upcoming"))))))</f>
        <v/>
      </c>
      <c r="P414" s="17" t="str">
        <f t="shared" ca="1" si="12"/>
        <v/>
      </c>
      <c r="Q414" s="18" t="str">
        <f t="shared" ca="1" si="13"/>
        <v/>
      </c>
    </row>
    <row r="415" spans="1:17" x14ac:dyDescent="0.3">
      <c r="A415" s="13"/>
      <c r="B415" s="14"/>
      <c r="C415" s="14"/>
      <c r="D415" s="14"/>
      <c r="E415" s="14"/>
      <c r="F415" s="14"/>
      <c r="G415" s="14"/>
      <c r="H415" s="14"/>
      <c r="I415" s="15"/>
      <c r="J415" s="14"/>
      <c r="K415" s="14"/>
      <c r="L415" s="13"/>
      <c r="M415" s="13"/>
      <c r="N415" s="14"/>
      <c r="O415" s="16" t="str">
        <f ca="1">IF($B415="","",IF(OR($K415="Won",$K415="Lost"),"Closed",IF($M415="","No date set",IF($M415&lt;TODAY(),"Overdue",IF($M415=TODAY(),"Today",IF($M415-TODAY()&lt;=Setup!$B$5,"Soon","Upcoming"))))))</f>
        <v/>
      </c>
      <c r="P415" s="17" t="str">
        <f t="shared" ca="1" si="12"/>
        <v/>
      </c>
      <c r="Q415" s="18" t="str">
        <f t="shared" ca="1" si="13"/>
        <v/>
      </c>
    </row>
    <row r="416" spans="1:17" x14ac:dyDescent="0.3">
      <c r="A416" s="13"/>
      <c r="B416" s="14"/>
      <c r="C416" s="14"/>
      <c r="D416" s="14"/>
      <c r="E416" s="14"/>
      <c r="F416" s="14"/>
      <c r="G416" s="14"/>
      <c r="H416" s="14"/>
      <c r="I416" s="15"/>
      <c r="J416" s="14"/>
      <c r="K416" s="14"/>
      <c r="L416" s="13"/>
      <c r="M416" s="13"/>
      <c r="N416" s="14"/>
      <c r="O416" s="16" t="str">
        <f ca="1">IF($B416="","",IF(OR($K416="Won",$K416="Lost"),"Closed",IF($M416="","No date set",IF($M416&lt;TODAY(),"Overdue",IF($M416=TODAY(),"Today",IF($M416-TODAY()&lt;=Setup!$B$5,"Soon","Upcoming"))))))</f>
        <v/>
      </c>
      <c r="P416" s="17" t="str">
        <f t="shared" ca="1" si="12"/>
        <v/>
      </c>
      <c r="Q416" s="18" t="str">
        <f t="shared" ca="1" si="13"/>
        <v/>
      </c>
    </row>
    <row r="417" spans="1:17" x14ac:dyDescent="0.3">
      <c r="A417" s="13"/>
      <c r="B417" s="14"/>
      <c r="C417" s="14"/>
      <c r="D417" s="14"/>
      <c r="E417" s="14"/>
      <c r="F417" s="14"/>
      <c r="G417" s="14"/>
      <c r="H417" s="14"/>
      <c r="I417" s="15"/>
      <c r="J417" s="14"/>
      <c r="K417" s="14"/>
      <c r="L417" s="13"/>
      <c r="M417" s="13"/>
      <c r="N417" s="14"/>
      <c r="O417" s="16" t="str">
        <f ca="1">IF($B417="","",IF(OR($K417="Won",$K417="Lost"),"Closed",IF($M417="","No date set",IF($M417&lt;TODAY(),"Overdue",IF($M417=TODAY(),"Today",IF($M417-TODAY()&lt;=Setup!$B$5,"Soon","Upcoming"))))))</f>
        <v/>
      </c>
      <c r="P417" s="17" t="str">
        <f t="shared" ca="1" si="12"/>
        <v/>
      </c>
      <c r="Q417" s="18" t="str">
        <f t="shared" ca="1" si="13"/>
        <v/>
      </c>
    </row>
    <row r="418" spans="1:17" x14ac:dyDescent="0.3">
      <c r="A418" s="13"/>
      <c r="B418" s="14"/>
      <c r="C418" s="14"/>
      <c r="D418" s="14"/>
      <c r="E418" s="14"/>
      <c r="F418" s="14"/>
      <c r="G418" s="14"/>
      <c r="H418" s="14"/>
      <c r="I418" s="15"/>
      <c r="J418" s="14"/>
      <c r="K418" s="14"/>
      <c r="L418" s="13"/>
      <c r="M418" s="13"/>
      <c r="N418" s="14"/>
      <c r="O418" s="16" t="str">
        <f ca="1">IF($B418="","",IF(OR($K418="Won",$K418="Lost"),"Closed",IF($M418="","No date set",IF($M418&lt;TODAY(),"Overdue",IF($M418=TODAY(),"Today",IF($M418-TODAY()&lt;=Setup!$B$5,"Soon","Upcoming"))))))</f>
        <v/>
      </c>
      <c r="P418" s="17" t="str">
        <f t="shared" ca="1" si="12"/>
        <v/>
      </c>
      <c r="Q418" s="18" t="str">
        <f t="shared" ca="1" si="13"/>
        <v/>
      </c>
    </row>
    <row r="419" spans="1:17" x14ac:dyDescent="0.3">
      <c r="A419" s="13"/>
      <c r="B419" s="14"/>
      <c r="C419" s="14"/>
      <c r="D419" s="14"/>
      <c r="E419" s="14"/>
      <c r="F419" s="14"/>
      <c r="G419" s="14"/>
      <c r="H419" s="14"/>
      <c r="I419" s="15"/>
      <c r="J419" s="14"/>
      <c r="K419" s="14"/>
      <c r="L419" s="13"/>
      <c r="M419" s="13"/>
      <c r="N419" s="14"/>
      <c r="O419" s="16" t="str">
        <f ca="1">IF($B419="","",IF(OR($K419="Won",$K419="Lost"),"Closed",IF($M419="","No date set",IF($M419&lt;TODAY(),"Overdue",IF($M419=TODAY(),"Today",IF($M419-TODAY()&lt;=Setup!$B$5,"Soon","Upcoming"))))))</f>
        <v/>
      </c>
      <c r="P419" s="17" t="str">
        <f t="shared" ca="1" si="12"/>
        <v/>
      </c>
      <c r="Q419" s="18" t="str">
        <f t="shared" ca="1" si="13"/>
        <v/>
      </c>
    </row>
    <row r="420" spans="1:17" x14ac:dyDescent="0.3">
      <c r="A420" s="13"/>
      <c r="B420" s="14"/>
      <c r="C420" s="14"/>
      <c r="D420" s="14"/>
      <c r="E420" s="14"/>
      <c r="F420" s="14"/>
      <c r="G420" s="14"/>
      <c r="H420" s="14"/>
      <c r="I420" s="15"/>
      <c r="J420" s="14"/>
      <c r="K420" s="14"/>
      <c r="L420" s="13"/>
      <c r="M420" s="13"/>
      <c r="N420" s="14"/>
      <c r="O420" s="16" t="str">
        <f ca="1">IF($B420="","",IF(OR($K420="Won",$K420="Lost"),"Closed",IF($M420="","No date set",IF($M420&lt;TODAY(),"Overdue",IF($M420=TODAY(),"Today",IF($M420-TODAY()&lt;=Setup!$B$5,"Soon","Upcoming"))))))</f>
        <v/>
      </c>
      <c r="P420" s="17" t="str">
        <f t="shared" ca="1" si="12"/>
        <v/>
      </c>
      <c r="Q420" s="18" t="str">
        <f t="shared" ca="1" si="13"/>
        <v/>
      </c>
    </row>
    <row r="421" spans="1:17" x14ac:dyDescent="0.3">
      <c r="A421" s="13"/>
      <c r="B421" s="14"/>
      <c r="C421" s="14"/>
      <c r="D421" s="14"/>
      <c r="E421" s="14"/>
      <c r="F421" s="14"/>
      <c r="G421" s="14"/>
      <c r="H421" s="14"/>
      <c r="I421" s="15"/>
      <c r="J421" s="14"/>
      <c r="K421" s="14"/>
      <c r="L421" s="13"/>
      <c r="M421" s="13"/>
      <c r="N421" s="14"/>
      <c r="O421" s="16" t="str">
        <f ca="1">IF($B421="","",IF(OR($K421="Won",$K421="Lost"),"Closed",IF($M421="","No date set",IF($M421&lt;TODAY(),"Overdue",IF($M421=TODAY(),"Today",IF($M421-TODAY()&lt;=Setup!$B$5,"Soon","Upcoming"))))))</f>
        <v/>
      </c>
      <c r="P421" s="17" t="str">
        <f t="shared" ca="1" si="12"/>
        <v/>
      </c>
      <c r="Q421" s="18" t="str">
        <f t="shared" ca="1" si="13"/>
        <v/>
      </c>
    </row>
    <row r="422" spans="1:17" x14ac:dyDescent="0.3">
      <c r="A422" s="13"/>
      <c r="B422" s="14"/>
      <c r="C422" s="14"/>
      <c r="D422" s="14"/>
      <c r="E422" s="14"/>
      <c r="F422" s="14"/>
      <c r="G422" s="14"/>
      <c r="H422" s="14"/>
      <c r="I422" s="15"/>
      <c r="J422" s="14"/>
      <c r="K422" s="14"/>
      <c r="L422" s="13"/>
      <c r="M422" s="13"/>
      <c r="N422" s="14"/>
      <c r="O422" s="16" t="str">
        <f ca="1">IF($B422="","",IF(OR($K422="Won",$K422="Lost"),"Closed",IF($M422="","No date set",IF($M422&lt;TODAY(),"Overdue",IF($M422=TODAY(),"Today",IF($M422-TODAY()&lt;=Setup!$B$5,"Soon","Upcoming"))))))</f>
        <v/>
      </c>
      <c r="P422" s="17" t="str">
        <f t="shared" ca="1" si="12"/>
        <v/>
      </c>
      <c r="Q422" s="18" t="str">
        <f t="shared" ca="1" si="13"/>
        <v/>
      </c>
    </row>
    <row r="423" spans="1:17" x14ac:dyDescent="0.3">
      <c r="A423" s="13"/>
      <c r="B423" s="14"/>
      <c r="C423" s="14"/>
      <c r="D423" s="14"/>
      <c r="E423" s="14"/>
      <c r="F423" s="14"/>
      <c r="G423" s="14"/>
      <c r="H423" s="14"/>
      <c r="I423" s="15"/>
      <c r="J423" s="14"/>
      <c r="K423" s="14"/>
      <c r="L423" s="13"/>
      <c r="M423" s="13"/>
      <c r="N423" s="14"/>
      <c r="O423" s="16" t="str">
        <f ca="1">IF($B423="","",IF(OR($K423="Won",$K423="Lost"),"Closed",IF($M423="","No date set",IF($M423&lt;TODAY(),"Overdue",IF($M423=TODAY(),"Today",IF($M423-TODAY()&lt;=Setup!$B$5,"Soon","Upcoming"))))))</f>
        <v/>
      </c>
      <c r="P423" s="17" t="str">
        <f t="shared" ca="1" si="12"/>
        <v/>
      </c>
      <c r="Q423" s="18" t="str">
        <f t="shared" ca="1" si="13"/>
        <v/>
      </c>
    </row>
    <row r="424" spans="1:17" x14ac:dyDescent="0.3">
      <c r="A424" s="13"/>
      <c r="B424" s="14"/>
      <c r="C424" s="14"/>
      <c r="D424" s="14"/>
      <c r="E424" s="14"/>
      <c r="F424" s="14"/>
      <c r="G424" s="14"/>
      <c r="H424" s="14"/>
      <c r="I424" s="15"/>
      <c r="J424" s="14"/>
      <c r="K424" s="14"/>
      <c r="L424" s="13"/>
      <c r="M424" s="13"/>
      <c r="N424" s="14"/>
      <c r="O424" s="16" t="str">
        <f ca="1">IF($B424="","",IF(OR($K424="Won",$K424="Lost"),"Closed",IF($M424="","No date set",IF($M424&lt;TODAY(),"Overdue",IF($M424=TODAY(),"Today",IF($M424-TODAY()&lt;=Setup!$B$5,"Soon","Upcoming"))))))</f>
        <v/>
      </c>
      <c r="P424" s="17" t="str">
        <f t="shared" ca="1" si="12"/>
        <v/>
      </c>
      <c r="Q424" s="18" t="str">
        <f t="shared" ca="1" si="13"/>
        <v/>
      </c>
    </row>
    <row r="425" spans="1:17" x14ac:dyDescent="0.3">
      <c r="A425" s="13"/>
      <c r="B425" s="14"/>
      <c r="C425" s="14"/>
      <c r="D425" s="14"/>
      <c r="E425" s="14"/>
      <c r="F425" s="14"/>
      <c r="G425" s="14"/>
      <c r="H425" s="14"/>
      <c r="I425" s="15"/>
      <c r="J425" s="14"/>
      <c r="K425" s="14"/>
      <c r="L425" s="13"/>
      <c r="M425" s="13"/>
      <c r="N425" s="14"/>
      <c r="O425" s="16" t="str">
        <f ca="1">IF($B425="","",IF(OR($K425="Won",$K425="Lost"),"Closed",IF($M425="","No date set",IF($M425&lt;TODAY(),"Overdue",IF($M425=TODAY(),"Today",IF($M425-TODAY()&lt;=Setup!$B$5,"Soon","Upcoming"))))))</f>
        <v/>
      </c>
      <c r="P425" s="17" t="str">
        <f t="shared" ca="1" si="12"/>
        <v/>
      </c>
      <c r="Q425" s="18" t="str">
        <f t="shared" ca="1" si="13"/>
        <v/>
      </c>
    </row>
    <row r="426" spans="1:17" x14ac:dyDescent="0.3">
      <c r="A426" s="13"/>
      <c r="B426" s="14"/>
      <c r="C426" s="14"/>
      <c r="D426" s="14"/>
      <c r="E426" s="14"/>
      <c r="F426" s="14"/>
      <c r="G426" s="14"/>
      <c r="H426" s="14"/>
      <c r="I426" s="15"/>
      <c r="J426" s="14"/>
      <c r="K426" s="14"/>
      <c r="L426" s="13"/>
      <c r="M426" s="13"/>
      <c r="N426" s="14"/>
      <c r="O426" s="16" t="str">
        <f ca="1">IF($B426="","",IF(OR($K426="Won",$K426="Lost"),"Closed",IF($M426="","No date set",IF($M426&lt;TODAY(),"Overdue",IF($M426=TODAY(),"Today",IF($M426-TODAY()&lt;=Setup!$B$5,"Soon","Upcoming"))))))</f>
        <v/>
      </c>
      <c r="P426" s="17" t="str">
        <f t="shared" ca="1" si="12"/>
        <v/>
      </c>
      <c r="Q426" s="18" t="str">
        <f t="shared" ca="1" si="13"/>
        <v/>
      </c>
    </row>
    <row r="427" spans="1:17" x14ac:dyDescent="0.3">
      <c r="A427" s="13"/>
      <c r="B427" s="14"/>
      <c r="C427" s="14"/>
      <c r="D427" s="14"/>
      <c r="E427" s="14"/>
      <c r="F427" s="14"/>
      <c r="G427" s="14"/>
      <c r="H427" s="14"/>
      <c r="I427" s="15"/>
      <c r="J427" s="14"/>
      <c r="K427" s="14"/>
      <c r="L427" s="13"/>
      <c r="M427" s="13"/>
      <c r="N427" s="14"/>
      <c r="O427" s="16" t="str">
        <f ca="1">IF($B427="","",IF(OR($K427="Won",$K427="Lost"),"Closed",IF($M427="","No date set",IF($M427&lt;TODAY(),"Overdue",IF($M427=TODAY(),"Today",IF($M427-TODAY()&lt;=Setup!$B$5,"Soon","Upcoming"))))))</f>
        <v/>
      </c>
      <c r="P427" s="17" t="str">
        <f t="shared" ca="1" si="12"/>
        <v/>
      </c>
      <c r="Q427" s="18" t="str">
        <f t="shared" ca="1" si="13"/>
        <v/>
      </c>
    </row>
    <row r="428" spans="1:17" x14ac:dyDescent="0.3">
      <c r="A428" s="13"/>
      <c r="B428" s="14"/>
      <c r="C428" s="14"/>
      <c r="D428" s="14"/>
      <c r="E428" s="14"/>
      <c r="F428" s="14"/>
      <c r="G428" s="14"/>
      <c r="H428" s="14"/>
      <c r="I428" s="15"/>
      <c r="J428" s="14"/>
      <c r="K428" s="14"/>
      <c r="L428" s="13"/>
      <c r="M428" s="13"/>
      <c r="N428" s="14"/>
      <c r="O428" s="16" t="str">
        <f ca="1">IF($B428="","",IF(OR($K428="Won",$K428="Lost"),"Closed",IF($M428="","No date set",IF($M428&lt;TODAY(),"Overdue",IF($M428=TODAY(),"Today",IF($M428-TODAY()&lt;=Setup!$B$5,"Soon","Upcoming"))))))</f>
        <v/>
      </c>
      <c r="P428" s="17" t="str">
        <f t="shared" ca="1" si="12"/>
        <v/>
      </c>
      <c r="Q428" s="18" t="str">
        <f t="shared" ca="1" si="13"/>
        <v/>
      </c>
    </row>
    <row r="429" spans="1:17" x14ac:dyDescent="0.3">
      <c r="A429" s="13"/>
      <c r="B429" s="14"/>
      <c r="C429" s="14"/>
      <c r="D429" s="14"/>
      <c r="E429" s="14"/>
      <c r="F429" s="14"/>
      <c r="G429" s="14"/>
      <c r="H429" s="14"/>
      <c r="I429" s="15"/>
      <c r="J429" s="14"/>
      <c r="K429" s="14"/>
      <c r="L429" s="13"/>
      <c r="M429" s="13"/>
      <c r="N429" s="14"/>
      <c r="O429" s="16" t="str">
        <f ca="1">IF($B429="","",IF(OR($K429="Won",$K429="Lost"),"Closed",IF($M429="","No date set",IF($M429&lt;TODAY(),"Overdue",IF($M429=TODAY(),"Today",IF($M429-TODAY()&lt;=Setup!$B$5,"Soon","Upcoming"))))))</f>
        <v/>
      </c>
      <c r="P429" s="17" t="str">
        <f t="shared" ca="1" si="12"/>
        <v/>
      </c>
      <c r="Q429" s="18" t="str">
        <f t="shared" ca="1" si="13"/>
        <v/>
      </c>
    </row>
    <row r="430" spans="1:17" x14ac:dyDescent="0.3">
      <c r="A430" s="13"/>
      <c r="B430" s="14"/>
      <c r="C430" s="14"/>
      <c r="D430" s="14"/>
      <c r="E430" s="14"/>
      <c r="F430" s="14"/>
      <c r="G430" s="14"/>
      <c r="H430" s="14"/>
      <c r="I430" s="15"/>
      <c r="J430" s="14"/>
      <c r="K430" s="14"/>
      <c r="L430" s="13"/>
      <c r="M430" s="13"/>
      <c r="N430" s="14"/>
      <c r="O430" s="16" t="str">
        <f ca="1">IF($B430="","",IF(OR($K430="Won",$K430="Lost"),"Closed",IF($M430="","No date set",IF($M430&lt;TODAY(),"Overdue",IF($M430=TODAY(),"Today",IF($M430-TODAY()&lt;=Setup!$B$5,"Soon","Upcoming"))))))</f>
        <v/>
      </c>
      <c r="P430" s="17" t="str">
        <f t="shared" ca="1" si="12"/>
        <v/>
      </c>
      <c r="Q430" s="18" t="str">
        <f t="shared" ca="1" si="13"/>
        <v/>
      </c>
    </row>
    <row r="431" spans="1:17" x14ac:dyDescent="0.3">
      <c r="A431" s="13"/>
      <c r="B431" s="14"/>
      <c r="C431" s="14"/>
      <c r="D431" s="14"/>
      <c r="E431" s="14"/>
      <c r="F431" s="14"/>
      <c r="G431" s="14"/>
      <c r="H431" s="14"/>
      <c r="I431" s="15"/>
      <c r="J431" s="14"/>
      <c r="K431" s="14"/>
      <c r="L431" s="13"/>
      <c r="M431" s="13"/>
      <c r="N431" s="14"/>
      <c r="O431" s="16" t="str">
        <f ca="1">IF($B431="","",IF(OR($K431="Won",$K431="Lost"),"Closed",IF($M431="","No date set",IF($M431&lt;TODAY(),"Overdue",IF($M431=TODAY(),"Today",IF($M431-TODAY()&lt;=Setup!$B$5,"Soon","Upcoming"))))))</f>
        <v/>
      </c>
      <c r="P431" s="17" t="str">
        <f t="shared" ca="1" si="12"/>
        <v/>
      </c>
      <c r="Q431" s="18" t="str">
        <f t="shared" ca="1" si="13"/>
        <v/>
      </c>
    </row>
    <row r="432" spans="1:17" x14ac:dyDescent="0.3">
      <c r="A432" s="13"/>
      <c r="B432" s="14"/>
      <c r="C432" s="14"/>
      <c r="D432" s="14"/>
      <c r="E432" s="14"/>
      <c r="F432" s="14"/>
      <c r="G432" s="14"/>
      <c r="H432" s="14"/>
      <c r="I432" s="15"/>
      <c r="J432" s="14"/>
      <c r="K432" s="14"/>
      <c r="L432" s="13"/>
      <c r="M432" s="13"/>
      <c r="N432" s="14"/>
      <c r="O432" s="16" t="str">
        <f ca="1">IF($B432="","",IF(OR($K432="Won",$K432="Lost"),"Closed",IF($M432="","No date set",IF($M432&lt;TODAY(),"Overdue",IF($M432=TODAY(),"Today",IF($M432-TODAY()&lt;=Setup!$B$5,"Soon","Upcoming"))))))</f>
        <v/>
      </c>
      <c r="P432" s="17" t="str">
        <f t="shared" ca="1" si="12"/>
        <v/>
      </c>
      <c r="Q432" s="18" t="str">
        <f t="shared" ca="1" si="13"/>
        <v/>
      </c>
    </row>
    <row r="433" spans="1:17" x14ac:dyDescent="0.3">
      <c r="A433" s="13"/>
      <c r="B433" s="14"/>
      <c r="C433" s="14"/>
      <c r="D433" s="14"/>
      <c r="E433" s="14"/>
      <c r="F433" s="14"/>
      <c r="G433" s="14"/>
      <c r="H433" s="14"/>
      <c r="I433" s="15"/>
      <c r="J433" s="14"/>
      <c r="K433" s="14"/>
      <c r="L433" s="13"/>
      <c r="M433" s="13"/>
      <c r="N433" s="14"/>
      <c r="O433" s="16" t="str">
        <f ca="1">IF($B433="","",IF(OR($K433="Won",$K433="Lost"),"Closed",IF($M433="","No date set",IF($M433&lt;TODAY(),"Overdue",IF($M433=TODAY(),"Today",IF($M433-TODAY()&lt;=Setup!$B$5,"Soon","Upcoming"))))))</f>
        <v/>
      </c>
      <c r="P433" s="17" t="str">
        <f t="shared" ca="1" si="12"/>
        <v/>
      </c>
      <c r="Q433" s="18" t="str">
        <f t="shared" ca="1" si="13"/>
        <v/>
      </c>
    </row>
    <row r="434" spans="1:17" x14ac:dyDescent="0.3">
      <c r="A434" s="13"/>
      <c r="B434" s="14"/>
      <c r="C434" s="14"/>
      <c r="D434" s="14"/>
      <c r="E434" s="14"/>
      <c r="F434" s="14"/>
      <c r="G434" s="14"/>
      <c r="H434" s="14"/>
      <c r="I434" s="15"/>
      <c r="J434" s="14"/>
      <c r="K434" s="14"/>
      <c r="L434" s="13"/>
      <c r="M434" s="13"/>
      <c r="N434" s="14"/>
      <c r="O434" s="16" t="str">
        <f ca="1">IF($B434="","",IF(OR($K434="Won",$K434="Lost"),"Closed",IF($M434="","No date set",IF($M434&lt;TODAY(),"Overdue",IF($M434=TODAY(),"Today",IF($M434-TODAY()&lt;=Setup!$B$5,"Soon","Upcoming"))))))</f>
        <v/>
      </c>
      <c r="P434" s="17" t="str">
        <f t="shared" ca="1" si="12"/>
        <v/>
      </c>
      <c r="Q434" s="18" t="str">
        <f t="shared" ca="1" si="13"/>
        <v/>
      </c>
    </row>
    <row r="435" spans="1:17" x14ac:dyDescent="0.3">
      <c r="A435" s="13"/>
      <c r="B435" s="14"/>
      <c r="C435" s="14"/>
      <c r="D435" s="14"/>
      <c r="E435" s="14"/>
      <c r="F435" s="14"/>
      <c r="G435" s="14"/>
      <c r="H435" s="14"/>
      <c r="I435" s="15"/>
      <c r="J435" s="14"/>
      <c r="K435" s="14"/>
      <c r="L435" s="13"/>
      <c r="M435" s="13"/>
      <c r="N435" s="14"/>
      <c r="O435" s="16" t="str">
        <f ca="1">IF($B435="","",IF(OR($K435="Won",$K435="Lost"),"Closed",IF($M435="","No date set",IF($M435&lt;TODAY(),"Overdue",IF($M435=TODAY(),"Today",IF($M435-TODAY()&lt;=Setup!$B$5,"Soon","Upcoming"))))))</f>
        <v/>
      </c>
      <c r="P435" s="17" t="str">
        <f t="shared" ca="1" si="12"/>
        <v/>
      </c>
      <c r="Q435" s="18" t="str">
        <f t="shared" ca="1" si="13"/>
        <v/>
      </c>
    </row>
    <row r="436" spans="1:17" x14ac:dyDescent="0.3">
      <c r="A436" s="13"/>
      <c r="B436" s="14"/>
      <c r="C436" s="14"/>
      <c r="D436" s="14"/>
      <c r="E436" s="14"/>
      <c r="F436" s="14"/>
      <c r="G436" s="14"/>
      <c r="H436" s="14"/>
      <c r="I436" s="15"/>
      <c r="J436" s="14"/>
      <c r="K436" s="14"/>
      <c r="L436" s="13"/>
      <c r="M436" s="13"/>
      <c r="N436" s="14"/>
      <c r="O436" s="16" t="str">
        <f ca="1">IF($B436="","",IF(OR($K436="Won",$K436="Lost"),"Closed",IF($M436="","No date set",IF($M436&lt;TODAY(),"Overdue",IF($M436=TODAY(),"Today",IF($M436-TODAY()&lt;=Setup!$B$5,"Soon","Upcoming"))))))</f>
        <v/>
      </c>
      <c r="P436" s="17" t="str">
        <f t="shared" ca="1" si="12"/>
        <v/>
      </c>
      <c r="Q436" s="18" t="str">
        <f t="shared" ca="1" si="13"/>
        <v/>
      </c>
    </row>
    <row r="437" spans="1:17" x14ac:dyDescent="0.3">
      <c r="A437" s="13"/>
      <c r="B437" s="14"/>
      <c r="C437" s="14"/>
      <c r="D437" s="14"/>
      <c r="E437" s="14"/>
      <c r="F437" s="14"/>
      <c r="G437" s="14"/>
      <c r="H437" s="14"/>
      <c r="I437" s="15"/>
      <c r="J437" s="14"/>
      <c r="K437" s="14"/>
      <c r="L437" s="13"/>
      <c r="M437" s="13"/>
      <c r="N437" s="14"/>
      <c r="O437" s="16" t="str">
        <f ca="1">IF($B437="","",IF(OR($K437="Won",$K437="Lost"),"Closed",IF($M437="","No date set",IF($M437&lt;TODAY(),"Overdue",IF($M437=TODAY(),"Today",IF($M437-TODAY()&lt;=Setup!$B$5,"Soon","Upcoming"))))))</f>
        <v/>
      </c>
      <c r="P437" s="17" t="str">
        <f t="shared" ca="1" si="12"/>
        <v/>
      </c>
      <c r="Q437" s="18" t="str">
        <f t="shared" ca="1" si="13"/>
        <v/>
      </c>
    </row>
    <row r="438" spans="1:17" x14ac:dyDescent="0.3">
      <c r="A438" s="13"/>
      <c r="B438" s="14"/>
      <c r="C438" s="14"/>
      <c r="D438" s="14"/>
      <c r="E438" s="14"/>
      <c r="F438" s="14"/>
      <c r="G438" s="14"/>
      <c r="H438" s="14"/>
      <c r="I438" s="15"/>
      <c r="J438" s="14"/>
      <c r="K438" s="14"/>
      <c r="L438" s="13"/>
      <c r="M438" s="13"/>
      <c r="N438" s="14"/>
      <c r="O438" s="16" t="str">
        <f ca="1">IF($B438="","",IF(OR($K438="Won",$K438="Lost"),"Closed",IF($M438="","No date set",IF($M438&lt;TODAY(),"Overdue",IF($M438=TODAY(),"Today",IF($M438-TODAY()&lt;=Setup!$B$5,"Soon","Upcoming"))))))</f>
        <v/>
      </c>
      <c r="P438" s="17" t="str">
        <f t="shared" ca="1" si="12"/>
        <v/>
      </c>
      <c r="Q438" s="18" t="str">
        <f t="shared" ca="1" si="13"/>
        <v/>
      </c>
    </row>
    <row r="439" spans="1:17" x14ac:dyDescent="0.3">
      <c r="A439" s="13"/>
      <c r="B439" s="14"/>
      <c r="C439" s="14"/>
      <c r="D439" s="14"/>
      <c r="E439" s="14"/>
      <c r="F439" s="14"/>
      <c r="G439" s="14"/>
      <c r="H439" s="14"/>
      <c r="I439" s="15"/>
      <c r="J439" s="14"/>
      <c r="K439" s="14"/>
      <c r="L439" s="13"/>
      <c r="M439" s="13"/>
      <c r="N439" s="14"/>
      <c r="O439" s="16" t="str">
        <f ca="1">IF($B439="","",IF(OR($K439="Won",$K439="Lost"),"Closed",IF($M439="","No date set",IF($M439&lt;TODAY(),"Overdue",IF($M439=TODAY(),"Today",IF($M439-TODAY()&lt;=Setup!$B$5,"Soon","Upcoming"))))))</f>
        <v/>
      </c>
      <c r="P439" s="17" t="str">
        <f t="shared" ca="1" si="12"/>
        <v/>
      </c>
      <c r="Q439" s="18" t="str">
        <f t="shared" ca="1" si="13"/>
        <v/>
      </c>
    </row>
    <row r="440" spans="1:17" x14ac:dyDescent="0.3">
      <c r="A440" s="13"/>
      <c r="B440" s="14"/>
      <c r="C440" s="14"/>
      <c r="D440" s="14"/>
      <c r="E440" s="14"/>
      <c r="F440" s="14"/>
      <c r="G440" s="14"/>
      <c r="H440" s="14"/>
      <c r="I440" s="15"/>
      <c r="J440" s="14"/>
      <c r="K440" s="14"/>
      <c r="L440" s="13"/>
      <c r="M440" s="13"/>
      <c r="N440" s="14"/>
      <c r="O440" s="16" t="str">
        <f ca="1">IF($B440="","",IF(OR($K440="Won",$K440="Lost"),"Closed",IF($M440="","No date set",IF($M440&lt;TODAY(),"Overdue",IF($M440=TODAY(),"Today",IF($M440-TODAY()&lt;=Setup!$B$5,"Soon","Upcoming"))))))</f>
        <v/>
      </c>
      <c r="P440" s="17" t="str">
        <f t="shared" ca="1" si="12"/>
        <v/>
      </c>
      <c r="Q440" s="18" t="str">
        <f t="shared" ca="1" si="13"/>
        <v/>
      </c>
    </row>
    <row r="441" spans="1:17" x14ac:dyDescent="0.3">
      <c r="A441" s="13"/>
      <c r="B441" s="14"/>
      <c r="C441" s="14"/>
      <c r="D441" s="14"/>
      <c r="E441" s="14"/>
      <c r="F441" s="14"/>
      <c r="G441" s="14"/>
      <c r="H441" s="14"/>
      <c r="I441" s="15"/>
      <c r="J441" s="14"/>
      <c r="K441" s="14"/>
      <c r="L441" s="13"/>
      <c r="M441" s="13"/>
      <c r="N441" s="14"/>
      <c r="O441" s="16" t="str">
        <f ca="1">IF($B441="","",IF(OR($K441="Won",$K441="Lost"),"Closed",IF($M441="","No date set",IF($M441&lt;TODAY(),"Overdue",IF($M441=TODAY(),"Today",IF($M441-TODAY()&lt;=Setup!$B$5,"Soon","Upcoming"))))))</f>
        <v/>
      </c>
      <c r="P441" s="17" t="str">
        <f t="shared" ca="1" si="12"/>
        <v/>
      </c>
      <c r="Q441" s="18" t="str">
        <f t="shared" ca="1" si="13"/>
        <v/>
      </c>
    </row>
    <row r="442" spans="1:17" x14ac:dyDescent="0.3">
      <c r="A442" s="13"/>
      <c r="B442" s="14"/>
      <c r="C442" s="14"/>
      <c r="D442" s="14"/>
      <c r="E442" s="14"/>
      <c r="F442" s="14"/>
      <c r="G442" s="14"/>
      <c r="H442" s="14"/>
      <c r="I442" s="15"/>
      <c r="J442" s="14"/>
      <c r="K442" s="14"/>
      <c r="L442" s="13"/>
      <c r="M442" s="13"/>
      <c r="N442" s="14"/>
      <c r="O442" s="16" t="str">
        <f ca="1">IF($B442="","",IF(OR($K442="Won",$K442="Lost"),"Closed",IF($M442="","No date set",IF($M442&lt;TODAY(),"Overdue",IF($M442=TODAY(),"Today",IF($M442-TODAY()&lt;=Setup!$B$5,"Soon","Upcoming"))))))</f>
        <v/>
      </c>
      <c r="P442" s="17" t="str">
        <f t="shared" ca="1" si="12"/>
        <v/>
      </c>
      <c r="Q442" s="18" t="str">
        <f t="shared" ca="1" si="13"/>
        <v/>
      </c>
    </row>
    <row r="443" spans="1:17" x14ac:dyDescent="0.3">
      <c r="A443" s="13"/>
      <c r="B443" s="14"/>
      <c r="C443" s="14"/>
      <c r="D443" s="14"/>
      <c r="E443" s="14"/>
      <c r="F443" s="14"/>
      <c r="G443" s="14"/>
      <c r="H443" s="14"/>
      <c r="I443" s="15"/>
      <c r="J443" s="14"/>
      <c r="K443" s="14"/>
      <c r="L443" s="13"/>
      <c r="M443" s="13"/>
      <c r="N443" s="14"/>
      <c r="O443" s="16" t="str">
        <f ca="1">IF($B443="","",IF(OR($K443="Won",$K443="Lost"),"Closed",IF($M443="","No date set",IF($M443&lt;TODAY(),"Overdue",IF($M443=TODAY(),"Today",IF($M443-TODAY()&lt;=Setup!$B$5,"Soon","Upcoming"))))))</f>
        <v/>
      </c>
      <c r="P443" s="17" t="str">
        <f t="shared" ca="1" si="12"/>
        <v/>
      </c>
      <c r="Q443" s="18" t="str">
        <f t="shared" ca="1" si="13"/>
        <v/>
      </c>
    </row>
    <row r="444" spans="1:17" x14ac:dyDescent="0.3">
      <c r="A444" s="13"/>
      <c r="B444" s="14"/>
      <c r="C444" s="14"/>
      <c r="D444" s="14"/>
      <c r="E444" s="14"/>
      <c r="F444" s="14"/>
      <c r="G444" s="14"/>
      <c r="H444" s="14"/>
      <c r="I444" s="15"/>
      <c r="J444" s="14"/>
      <c r="K444" s="14"/>
      <c r="L444" s="13"/>
      <c r="M444" s="13"/>
      <c r="N444" s="14"/>
      <c r="O444" s="16" t="str">
        <f ca="1">IF($B444="","",IF(OR($K444="Won",$K444="Lost"),"Closed",IF($M444="","No date set",IF($M444&lt;TODAY(),"Overdue",IF($M444=TODAY(),"Today",IF($M444-TODAY()&lt;=Setup!$B$5,"Soon","Upcoming"))))))</f>
        <v/>
      </c>
      <c r="P444" s="17" t="str">
        <f t="shared" ca="1" si="12"/>
        <v/>
      </c>
      <c r="Q444" s="18" t="str">
        <f t="shared" ca="1" si="13"/>
        <v/>
      </c>
    </row>
    <row r="445" spans="1:17" x14ac:dyDescent="0.3">
      <c r="A445" s="13"/>
      <c r="B445" s="14"/>
      <c r="C445" s="14"/>
      <c r="D445" s="14"/>
      <c r="E445" s="14"/>
      <c r="F445" s="14"/>
      <c r="G445" s="14"/>
      <c r="H445" s="14"/>
      <c r="I445" s="15"/>
      <c r="J445" s="14"/>
      <c r="K445" s="14"/>
      <c r="L445" s="13"/>
      <c r="M445" s="13"/>
      <c r="N445" s="14"/>
      <c r="O445" s="16" t="str">
        <f ca="1">IF($B445="","",IF(OR($K445="Won",$K445="Lost"),"Closed",IF($M445="","No date set",IF($M445&lt;TODAY(),"Overdue",IF($M445=TODAY(),"Today",IF($M445-TODAY()&lt;=Setup!$B$5,"Soon","Upcoming"))))))</f>
        <v/>
      </c>
      <c r="P445" s="17" t="str">
        <f t="shared" ca="1" si="12"/>
        <v/>
      </c>
      <c r="Q445" s="18" t="str">
        <f t="shared" ca="1" si="13"/>
        <v/>
      </c>
    </row>
    <row r="446" spans="1:17" x14ac:dyDescent="0.3">
      <c r="A446" s="13"/>
      <c r="B446" s="14"/>
      <c r="C446" s="14"/>
      <c r="D446" s="14"/>
      <c r="E446" s="14"/>
      <c r="F446" s="14"/>
      <c r="G446" s="14"/>
      <c r="H446" s="14"/>
      <c r="I446" s="15"/>
      <c r="J446" s="14"/>
      <c r="K446" s="14"/>
      <c r="L446" s="13"/>
      <c r="M446" s="13"/>
      <c r="N446" s="14"/>
      <c r="O446" s="16" t="str">
        <f ca="1">IF($B446="","",IF(OR($K446="Won",$K446="Lost"),"Closed",IF($M446="","No date set",IF($M446&lt;TODAY(),"Overdue",IF($M446=TODAY(),"Today",IF($M446-TODAY()&lt;=Setup!$B$5,"Soon","Upcoming"))))))</f>
        <v/>
      </c>
      <c r="P446" s="17" t="str">
        <f t="shared" ca="1" si="12"/>
        <v/>
      </c>
      <c r="Q446" s="18" t="str">
        <f t="shared" ca="1" si="13"/>
        <v/>
      </c>
    </row>
    <row r="447" spans="1:17" x14ac:dyDescent="0.3">
      <c r="A447" s="13"/>
      <c r="B447" s="14"/>
      <c r="C447" s="14"/>
      <c r="D447" s="14"/>
      <c r="E447" s="14"/>
      <c r="F447" s="14"/>
      <c r="G447" s="14"/>
      <c r="H447" s="14"/>
      <c r="I447" s="15"/>
      <c r="J447" s="14"/>
      <c r="K447" s="14"/>
      <c r="L447" s="13"/>
      <c r="M447" s="13"/>
      <c r="N447" s="14"/>
      <c r="O447" s="16" t="str">
        <f ca="1">IF($B447="","",IF(OR($K447="Won",$K447="Lost"),"Closed",IF($M447="","No date set",IF($M447&lt;TODAY(),"Overdue",IF($M447=TODAY(),"Today",IF($M447-TODAY()&lt;=Setup!$B$5,"Soon","Upcoming"))))))</f>
        <v/>
      </c>
      <c r="P447" s="17" t="str">
        <f t="shared" ca="1" si="12"/>
        <v/>
      </c>
      <c r="Q447" s="18" t="str">
        <f t="shared" ca="1" si="13"/>
        <v/>
      </c>
    </row>
    <row r="448" spans="1:17" x14ac:dyDescent="0.3">
      <c r="A448" s="13"/>
      <c r="B448" s="14"/>
      <c r="C448" s="14"/>
      <c r="D448" s="14"/>
      <c r="E448" s="14"/>
      <c r="F448" s="14"/>
      <c r="G448" s="14"/>
      <c r="H448" s="14"/>
      <c r="I448" s="15"/>
      <c r="J448" s="14"/>
      <c r="K448" s="14"/>
      <c r="L448" s="13"/>
      <c r="M448" s="13"/>
      <c r="N448" s="14"/>
      <c r="O448" s="16" t="str">
        <f ca="1">IF($B448="","",IF(OR($K448="Won",$K448="Lost"),"Closed",IF($M448="","No date set",IF($M448&lt;TODAY(),"Overdue",IF($M448=TODAY(),"Today",IF($M448-TODAY()&lt;=Setup!$B$5,"Soon","Upcoming"))))))</f>
        <v/>
      </c>
      <c r="P448" s="17" t="str">
        <f t="shared" ca="1" si="12"/>
        <v/>
      </c>
      <c r="Q448" s="18" t="str">
        <f t="shared" ca="1" si="13"/>
        <v/>
      </c>
    </row>
    <row r="449" spans="1:17" x14ac:dyDescent="0.3">
      <c r="A449" s="13"/>
      <c r="B449" s="14"/>
      <c r="C449" s="14"/>
      <c r="D449" s="14"/>
      <c r="E449" s="14"/>
      <c r="F449" s="14"/>
      <c r="G449" s="14"/>
      <c r="H449" s="14"/>
      <c r="I449" s="15"/>
      <c r="J449" s="14"/>
      <c r="K449" s="14"/>
      <c r="L449" s="13"/>
      <c r="M449" s="13"/>
      <c r="N449" s="14"/>
      <c r="O449" s="16" t="str">
        <f ca="1">IF($B449="","",IF(OR($K449="Won",$K449="Lost"),"Closed",IF($M449="","No date set",IF($M449&lt;TODAY(),"Overdue",IF($M449=TODAY(),"Today",IF($M449-TODAY()&lt;=Setup!$B$5,"Soon","Upcoming"))))))</f>
        <v/>
      </c>
      <c r="P449" s="17" t="str">
        <f t="shared" ca="1" si="12"/>
        <v/>
      </c>
      <c r="Q449" s="18" t="str">
        <f t="shared" ca="1" si="13"/>
        <v/>
      </c>
    </row>
    <row r="450" spans="1:17" x14ac:dyDescent="0.3">
      <c r="A450" s="13"/>
      <c r="B450" s="14"/>
      <c r="C450" s="14"/>
      <c r="D450" s="14"/>
      <c r="E450" s="14"/>
      <c r="F450" s="14"/>
      <c r="G450" s="14"/>
      <c r="H450" s="14"/>
      <c r="I450" s="15"/>
      <c r="J450" s="14"/>
      <c r="K450" s="14"/>
      <c r="L450" s="13"/>
      <c r="M450" s="13"/>
      <c r="N450" s="14"/>
      <c r="O450" s="16" t="str">
        <f ca="1">IF($B450="","",IF(OR($K450="Won",$K450="Lost"),"Closed",IF($M450="","No date set",IF($M450&lt;TODAY(),"Overdue",IF($M450=TODAY(),"Today",IF($M450-TODAY()&lt;=Setup!$B$5,"Soon","Upcoming"))))))</f>
        <v/>
      </c>
      <c r="P450" s="17" t="str">
        <f t="shared" ca="1" si="12"/>
        <v/>
      </c>
      <c r="Q450" s="18" t="str">
        <f t="shared" ca="1" si="13"/>
        <v/>
      </c>
    </row>
    <row r="451" spans="1:17" x14ac:dyDescent="0.3">
      <c r="A451" s="13"/>
      <c r="B451" s="14"/>
      <c r="C451" s="14"/>
      <c r="D451" s="14"/>
      <c r="E451" s="14"/>
      <c r="F451" s="14"/>
      <c r="G451" s="14"/>
      <c r="H451" s="14"/>
      <c r="I451" s="15"/>
      <c r="J451" s="14"/>
      <c r="K451" s="14"/>
      <c r="L451" s="13"/>
      <c r="M451" s="13"/>
      <c r="N451" s="14"/>
      <c r="O451" s="16" t="str">
        <f ca="1">IF($B451="","",IF(OR($K451="Won",$K451="Lost"),"Closed",IF($M451="","No date set",IF($M451&lt;TODAY(),"Overdue",IF($M451=TODAY(),"Today",IF($M451-TODAY()&lt;=Setup!$B$5,"Soon","Upcoming"))))))</f>
        <v/>
      </c>
      <c r="P451" s="17" t="str">
        <f t="shared" ca="1" si="12"/>
        <v/>
      </c>
      <c r="Q451" s="18" t="str">
        <f t="shared" ca="1" si="13"/>
        <v/>
      </c>
    </row>
    <row r="452" spans="1:17" x14ac:dyDescent="0.3">
      <c r="A452" s="13"/>
      <c r="B452" s="14"/>
      <c r="C452" s="14"/>
      <c r="D452" s="14"/>
      <c r="E452" s="14"/>
      <c r="F452" s="14"/>
      <c r="G452" s="14"/>
      <c r="H452" s="14"/>
      <c r="I452" s="15"/>
      <c r="J452" s="14"/>
      <c r="K452" s="14"/>
      <c r="L452" s="13"/>
      <c r="M452" s="13"/>
      <c r="N452" s="14"/>
      <c r="O452" s="16" t="str">
        <f ca="1">IF($B452="","",IF(OR($K452="Won",$K452="Lost"),"Closed",IF($M452="","No date set",IF($M452&lt;TODAY(),"Overdue",IF($M452=TODAY(),"Today",IF($M452-TODAY()&lt;=Setup!$B$5,"Soon","Upcoming"))))))</f>
        <v/>
      </c>
      <c r="P452" s="17" t="str">
        <f t="shared" ref="P452:P503" ca="1" si="14">IF(OR($B452="",$M452="",$O452="Closed"),"",$M452-TODAY())</f>
        <v/>
      </c>
      <c r="Q452" s="18" t="str">
        <f t="shared" ref="Q452:Q503" ca="1" si="15">IF(OR($A452="",$B452=""),"",TODAY()-$A452)</f>
        <v/>
      </c>
    </row>
    <row r="453" spans="1:17" x14ac:dyDescent="0.3">
      <c r="A453" s="13"/>
      <c r="B453" s="14"/>
      <c r="C453" s="14"/>
      <c r="D453" s="14"/>
      <c r="E453" s="14"/>
      <c r="F453" s="14"/>
      <c r="G453" s="14"/>
      <c r="H453" s="14"/>
      <c r="I453" s="15"/>
      <c r="J453" s="14"/>
      <c r="K453" s="14"/>
      <c r="L453" s="13"/>
      <c r="M453" s="13"/>
      <c r="N453" s="14"/>
      <c r="O453" s="16" t="str">
        <f ca="1">IF($B453="","",IF(OR($K453="Won",$K453="Lost"),"Closed",IF($M453="","No date set",IF($M453&lt;TODAY(),"Overdue",IF($M453=TODAY(),"Today",IF($M453-TODAY()&lt;=Setup!$B$5,"Soon","Upcoming"))))))</f>
        <v/>
      </c>
      <c r="P453" s="17" t="str">
        <f t="shared" ca="1" si="14"/>
        <v/>
      </c>
      <c r="Q453" s="18" t="str">
        <f t="shared" ca="1" si="15"/>
        <v/>
      </c>
    </row>
    <row r="454" spans="1:17" x14ac:dyDescent="0.3">
      <c r="A454" s="13"/>
      <c r="B454" s="14"/>
      <c r="C454" s="14"/>
      <c r="D454" s="14"/>
      <c r="E454" s="14"/>
      <c r="F454" s="14"/>
      <c r="G454" s="14"/>
      <c r="H454" s="14"/>
      <c r="I454" s="15"/>
      <c r="J454" s="14"/>
      <c r="K454" s="14"/>
      <c r="L454" s="13"/>
      <c r="M454" s="13"/>
      <c r="N454" s="14"/>
      <c r="O454" s="16" t="str">
        <f ca="1">IF($B454="","",IF(OR($K454="Won",$K454="Lost"),"Closed",IF($M454="","No date set",IF($M454&lt;TODAY(),"Overdue",IF($M454=TODAY(),"Today",IF($M454-TODAY()&lt;=Setup!$B$5,"Soon","Upcoming"))))))</f>
        <v/>
      </c>
      <c r="P454" s="17" t="str">
        <f t="shared" ca="1" si="14"/>
        <v/>
      </c>
      <c r="Q454" s="18" t="str">
        <f t="shared" ca="1" si="15"/>
        <v/>
      </c>
    </row>
    <row r="455" spans="1:17" x14ac:dyDescent="0.3">
      <c r="A455" s="13"/>
      <c r="B455" s="14"/>
      <c r="C455" s="14"/>
      <c r="D455" s="14"/>
      <c r="E455" s="14"/>
      <c r="F455" s="14"/>
      <c r="G455" s="14"/>
      <c r="H455" s="14"/>
      <c r="I455" s="15"/>
      <c r="J455" s="14"/>
      <c r="K455" s="14"/>
      <c r="L455" s="13"/>
      <c r="M455" s="13"/>
      <c r="N455" s="14"/>
      <c r="O455" s="16" t="str">
        <f ca="1">IF($B455="","",IF(OR($K455="Won",$K455="Lost"),"Closed",IF($M455="","No date set",IF($M455&lt;TODAY(),"Overdue",IF($M455=TODAY(),"Today",IF($M455-TODAY()&lt;=Setup!$B$5,"Soon","Upcoming"))))))</f>
        <v/>
      </c>
      <c r="P455" s="17" t="str">
        <f t="shared" ca="1" si="14"/>
        <v/>
      </c>
      <c r="Q455" s="18" t="str">
        <f t="shared" ca="1" si="15"/>
        <v/>
      </c>
    </row>
    <row r="456" spans="1:17" x14ac:dyDescent="0.3">
      <c r="A456" s="13"/>
      <c r="B456" s="14"/>
      <c r="C456" s="14"/>
      <c r="D456" s="14"/>
      <c r="E456" s="14"/>
      <c r="F456" s="14"/>
      <c r="G456" s="14"/>
      <c r="H456" s="14"/>
      <c r="I456" s="15"/>
      <c r="J456" s="14"/>
      <c r="K456" s="14"/>
      <c r="L456" s="13"/>
      <c r="M456" s="13"/>
      <c r="N456" s="14"/>
      <c r="O456" s="16" t="str">
        <f ca="1">IF($B456="","",IF(OR($K456="Won",$K456="Lost"),"Closed",IF($M456="","No date set",IF($M456&lt;TODAY(),"Overdue",IF($M456=TODAY(),"Today",IF($M456-TODAY()&lt;=Setup!$B$5,"Soon","Upcoming"))))))</f>
        <v/>
      </c>
      <c r="P456" s="17" t="str">
        <f t="shared" ca="1" si="14"/>
        <v/>
      </c>
      <c r="Q456" s="18" t="str">
        <f t="shared" ca="1" si="15"/>
        <v/>
      </c>
    </row>
    <row r="457" spans="1:17" x14ac:dyDescent="0.3">
      <c r="A457" s="13"/>
      <c r="B457" s="14"/>
      <c r="C457" s="14"/>
      <c r="D457" s="14"/>
      <c r="E457" s="14"/>
      <c r="F457" s="14"/>
      <c r="G457" s="14"/>
      <c r="H457" s="14"/>
      <c r="I457" s="15"/>
      <c r="J457" s="14"/>
      <c r="K457" s="14"/>
      <c r="L457" s="13"/>
      <c r="M457" s="13"/>
      <c r="N457" s="14"/>
      <c r="O457" s="16" t="str">
        <f ca="1">IF($B457="","",IF(OR($K457="Won",$K457="Lost"),"Closed",IF($M457="","No date set",IF($M457&lt;TODAY(),"Overdue",IF($M457=TODAY(),"Today",IF($M457-TODAY()&lt;=Setup!$B$5,"Soon","Upcoming"))))))</f>
        <v/>
      </c>
      <c r="P457" s="17" t="str">
        <f t="shared" ca="1" si="14"/>
        <v/>
      </c>
      <c r="Q457" s="18" t="str">
        <f t="shared" ca="1" si="15"/>
        <v/>
      </c>
    </row>
    <row r="458" spans="1:17" x14ac:dyDescent="0.3">
      <c r="A458" s="13"/>
      <c r="B458" s="14"/>
      <c r="C458" s="14"/>
      <c r="D458" s="14"/>
      <c r="E458" s="14"/>
      <c r="F458" s="14"/>
      <c r="G458" s="14"/>
      <c r="H458" s="14"/>
      <c r="I458" s="15"/>
      <c r="J458" s="14"/>
      <c r="K458" s="14"/>
      <c r="L458" s="13"/>
      <c r="M458" s="13"/>
      <c r="N458" s="14"/>
      <c r="O458" s="16" t="str">
        <f ca="1">IF($B458="","",IF(OR($K458="Won",$K458="Lost"),"Closed",IF($M458="","No date set",IF($M458&lt;TODAY(),"Overdue",IF($M458=TODAY(),"Today",IF($M458-TODAY()&lt;=Setup!$B$5,"Soon","Upcoming"))))))</f>
        <v/>
      </c>
      <c r="P458" s="17" t="str">
        <f t="shared" ca="1" si="14"/>
        <v/>
      </c>
      <c r="Q458" s="18" t="str">
        <f t="shared" ca="1" si="15"/>
        <v/>
      </c>
    </row>
    <row r="459" spans="1:17" x14ac:dyDescent="0.3">
      <c r="A459" s="13"/>
      <c r="B459" s="14"/>
      <c r="C459" s="14"/>
      <c r="D459" s="14"/>
      <c r="E459" s="14"/>
      <c r="F459" s="14"/>
      <c r="G459" s="14"/>
      <c r="H459" s="14"/>
      <c r="I459" s="15"/>
      <c r="J459" s="14"/>
      <c r="K459" s="14"/>
      <c r="L459" s="13"/>
      <c r="M459" s="13"/>
      <c r="N459" s="14"/>
      <c r="O459" s="16" t="str">
        <f ca="1">IF($B459="","",IF(OR($K459="Won",$K459="Lost"),"Closed",IF($M459="","No date set",IF($M459&lt;TODAY(),"Overdue",IF($M459=TODAY(),"Today",IF($M459-TODAY()&lt;=Setup!$B$5,"Soon","Upcoming"))))))</f>
        <v/>
      </c>
      <c r="P459" s="17" t="str">
        <f t="shared" ca="1" si="14"/>
        <v/>
      </c>
      <c r="Q459" s="18" t="str">
        <f t="shared" ca="1" si="15"/>
        <v/>
      </c>
    </row>
    <row r="460" spans="1:17" x14ac:dyDescent="0.3">
      <c r="A460" s="13"/>
      <c r="B460" s="14"/>
      <c r="C460" s="14"/>
      <c r="D460" s="14"/>
      <c r="E460" s="14"/>
      <c r="F460" s="14"/>
      <c r="G460" s="14"/>
      <c r="H460" s="14"/>
      <c r="I460" s="15"/>
      <c r="J460" s="14"/>
      <c r="K460" s="14"/>
      <c r="L460" s="13"/>
      <c r="M460" s="13"/>
      <c r="N460" s="14"/>
      <c r="O460" s="16" t="str">
        <f ca="1">IF($B460="","",IF(OR($K460="Won",$K460="Lost"),"Closed",IF($M460="","No date set",IF($M460&lt;TODAY(),"Overdue",IF($M460=TODAY(),"Today",IF($M460-TODAY()&lt;=Setup!$B$5,"Soon","Upcoming"))))))</f>
        <v/>
      </c>
      <c r="P460" s="17" t="str">
        <f t="shared" ca="1" si="14"/>
        <v/>
      </c>
      <c r="Q460" s="18" t="str">
        <f t="shared" ca="1" si="15"/>
        <v/>
      </c>
    </row>
    <row r="461" spans="1:17" x14ac:dyDescent="0.3">
      <c r="A461" s="13"/>
      <c r="B461" s="14"/>
      <c r="C461" s="14"/>
      <c r="D461" s="14"/>
      <c r="E461" s="14"/>
      <c r="F461" s="14"/>
      <c r="G461" s="14"/>
      <c r="H461" s="14"/>
      <c r="I461" s="15"/>
      <c r="J461" s="14"/>
      <c r="K461" s="14"/>
      <c r="L461" s="13"/>
      <c r="M461" s="13"/>
      <c r="N461" s="14"/>
      <c r="O461" s="16" t="str">
        <f ca="1">IF($B461="","",IF(OR($K461="Won",$K461="Lost"),"Closed",IF($M461="","No date set",IF($M461&lt;TODAY(),"Overdue",IF($M461=TODAY(),"Today",IF($M461-TODAY()&lt;=Setup!$B$5,"Soon","Upcoming"))))))</f>
        <v/>
      </c>
      <c r="P461" s="17" t="str">
        <f t="shared" ca="1" si="14"/>
        <v/>
      </c>
      <c r="Q461" s="18" t="str">
        <f t="shared" ca="1" si="15"/>
        <v/>
      </c>
    </row>
    <row r="462" spans="1:17" x14ac:dyDescent="0.3">
      <c r="A462" s="13"/>
      <c r="B462" s="14"/>
      <c r="C462" s="14"/>
      <c r="D462" s="14"/>
      <c r="E462" s="14"/>
      <c r="F462" s="14"/>
      <c r="G462" s="14"/>
      <c r="H462" s="14"/>
      <c r="I462" s="15"/>
      <c r="J462" s="14"/>
      <c r="K462" s="14"/>
      <c r="L462" s="13"/>
      <c r="M462" s="13"/>
      <c r="N462" s="14"/>
      <c r="O462" s="16" t="str">
        <f ca="1">IF($B462="","",IF(OR($K462="Won",$K462="Lost"),"Closed",IF($M462="","No date set",IF($M462&lt;TODAY(),"Overdue",IF($M462=TODAY(),"Today",IF($M462-TODAY()&lt;=Setup!$B$5,"Soon","Upcoming"))))))</f>
        <v/>
      </c>
      <c r="P462" s="17" t="str">
        <f t="shared" ca="1" si="14"/>
        <v/>
      </c>
      <c r="Q462" s="18" t="str">
        <f t="shared" ca="1" si="15"/>
        <v/>
      </c>
    </row>
    <row r="463" spans="1:17" x14ac:dyDescent="0.3">
      <c r="A463" s="13"/>
      <c r="B463" s="14"/>
      <c r="C463" s="14"/>
      <c r="D463" s="14"/>
      <c r="E463" s="14"/>
      <c r="F463" s="14"/>
      <c r="G463" s="14"/>
      <c r="H463" s="14"/>
      <c r="I463" s="15"/>
      <c r="J463" s="14"/>
      <c r="K463" s="14"/>
      <c r="L463" s="13"/>
      <c r="M463" s="13"/>
      <c r="N463" s="14"/>
      <c r="O463" s="16" t="str">
        <f ca="1">IF($B463="","",IF(OR($K463="Won",$K463="Lost"),"Closed",IF($M463="","No date set",IF($M463&lt;TODAY(),"Overdue",IF($M463=TODAY(),"Today",IF($M463-TODAY()&lt;=Setup!$B$5,"Soon","Upcoming"))))))</f>
        <v/>
      </c>
      <c r="P463" s="17" t="str">
        <f t="shared" ca="1" si="14"/>
        <v/>
      </c>
      <c r="Q463" s="18" t="str">
        <f t="shared" ca="1" si="15"/>
        <v/>
      </c>
    </row>
    <row r="464" spans="1:17" x14ac:dyDescent="0.3">
      <c r="A464" s="13"/>
      <c r="B464" s="14"/>
      <c r="C464" s="14"/>
      <c r="D464" s="14"/>
      <c r="E464" s="14"/>
      <c r="F464" s="14"/>
      <c r="G464" s="14"/>
      <c r="H464" s="14"/>
      <c r="I464" s="15"/>
      <c r="J464" s="14"/>
      <c r="K464" s="14"/>
      <c r="L464" s="13"/>
      <c r="M464" s="13"/>
      <c r="N464" s="14"/>
      <c r="O464" s="16" t="str">
        <f ca="1">IF($B464="","",IF(OR($K464="Won",$K464="Lost"),"Closed",IF($M464="","No date set",IF($M464&lt;TODAY(),"Overdue",IF($M464=TODAY(),"Today",IF($M464-TODAY()&lt;=Setup!$B$5,"Soon","Upcoming"))))))</f>
        <v/>
      </c>
      <c r="P464" s="17" t="str">
        <f t="shared" ca="1" si="14"/>
        <v/>
      </c>
      <c r="Q464" s="18" t="str">
        <f t="shared" ca="1" si="15"/>
        <v/>
      </c>
    </row>
    <row r="465" spans="1:17" x14ac:dyDescent="0.3">
      <c r="A465" s="13"/>
      <c r="B465" s="14"/>
      <c r="C465" s="14"/>
      <c r="D465" s="14"/>
      <c r="E465" s="14"/>
      <c r="F465" s="14"/>
      <c r="G465" s="14"/>
      <c r="H465" s="14"/>
      <c r="I465" s="15"/>
      <c r="J465" s="14"/>
      <c r="K465" s="14"/>
      <c r="L465" s="13"/>
      <c r="M465" s="13"/>
      <c r="N465" s="14"/>
      <c r="O465" s="16" t="str">
        <f ca="1">IF($B465="","",IF(OR($K465="Won",$K465="Lost"),"Closed",IF($M465="","No date set",IF($M465&lt;TODAY(),"Overdue",IF($M465=TODAY(),"Today",IF($M465-TODAY()&lt;=Setup!$B$5,"Soon","Upcoming"))))))</f>
        <v/>
      </c>
      <c r="P465" s="17" t="str">
        <f t="shared" ca="1" si="14"/>
        <v/>
      </c>
      <c r="Q465" s="18" t="str">
        <f t="shared" ca="1" si="15"/>
        <v/>
      </c>
    </row>
    <row r="466" spans="1:17" x14ac:dyDescent="0.3">
      <c r="A466" s="13"/>
      <c r="B466" s="14"/>
      <c r="C466" s="14"/>
      <c r="D466" s="14"/>
      <c r="E466" s="14"/>
      <c r="F466" s="14"/>
      <c r="G466" s="14"/>
      <c r="H466" s="14"/>
      <c r="I466" s="15"/>
      <c r="J466" s="14"/>
      <c r="K466" s="14"/>
      <c r="L466" s="13"/>
      <c r="M466" s="13"/>
      <c r="N466" s="14"/>
      <c r="O466" s="16" t="str">
        <f ca="1">IF($B466="","",IF(OR($K466="Won",$K466="Lost"),"Closed",IF($M466="","No date set",IF($M466&lt;TODAY(),"Overdue",IF($M466=TODAY(),"Today",IF($M466-TODAY()&lt;=Setup!$B$5,"Soon","Upcoming"))))))</f>
        <v/>
      </c>
      <c r="P466" s="17" t="str">
        <f t="shared" ca="1" si="14"/>
        <v/>
      </c>
      <c r="Q466" s="18" t="str">
        <f t="shared" ca="1" si="15"/>
        <v/>
      </c>
    </row>
    <row r="467" spans="1:17" x14ac:dyDescent="0.3">
      <c r="A467" s="13"/>
      <c r="B467" s="14"/>
      <c r="C467" s="14"/>
      <c r="D467" s="14"/>
      <c r="E467" s="14"/>
      <c r="F467" s="14"/>
      <c r="G467" s="14"/>
      <c r="H467" s="14"/>
      <c r="I467" s="15"/>
      <c r="J467" s="14"/>
      <c r="K467" s="14"/>
      <c r="L467" s="13"/>
      <c r="M467" s="13"/>
      <c r="N467" s="14"/>
      <c r="O467" s="16" t="str">
        <f ca="1">IF($B467="","",IF(OR($K467="Won",$K467="Lost"),"Closed",IF($M467="","No date set",IF($M467&lt;TODAY(),"Overdue",IF($M467=TODAY(),"Today",IF($M467-TODAY()&lt;=Setup!$B$5,"Soon","Upcoming"))))))</f>
        <v/>
      </c>
      <c r="P467" s="17" t="str">
        <f t="shared" ca="1" si="14"/>
        <v/>
      </c>
      <c r="Q467" s="18" t="str">
        <f t="shared" ca="1" si="15"/>
        <v/>
      </c>
    </row>
    <row r="468" spans="1:17" x14ac:dyDescent="0.3">
      <c r="A468" s="13"/>
      <c r="B468" s="14"/>
      <c r="C468" s="14"/>
      <c r="D468" s="14"/>
      <c r="E468" s="14"/>
      <c r="F468" s="14"/>
      <c r="G468" s="14"/>
      <c r="H468" s="14"/>
      <c r="I468" s="15"/>
      <c r="J468" s="14"/>
      <c r="K468" s="14"/>
      <c r="L468" s="13"/>
      <c r="M468" s="13"/>
      <c r="N468" s="14"/>
      <c r="O468" s="16" t="str">
        <f ca="1">IF($B468="","",IF(OR($K468="Won",$K468="Lost"),"Closed",IF($M468="","No date set",IF($M468&lt;TODAY(),"Overdue",IF($M468=TODAY(),"Today",IF($M468-TODAY()&lt;=Setup!$B$5,"Soon","Upcoming"))))))</f>
        <v/>
      </c>
      <c r="P468" s="17" t="str">
        <f t="shared" ca="1" si="14"/>
        <v/>
      </c>
      <c r="Q468" s="18" t="str">
        <f t="shared" ca="1" si="15"/>
        <v/>
      </c>
    </row>
    <row r="469" spans="1:17" x14ac:dyDescent="0.3">
      <c r="A469" s="13"/>
      <c r="B469" s="14"/>
      <c r="C469" s="14"/>
      <c r="D469" s="14"/>
      <c r="E469" s="14"/>
      <c r="F469" s="14"/>
      <c r="G469" s="14"/>
      <c r="H469" s="14"/>
      <c r="I469" s="15"/>
      <c r="J469" s="14"/>
      <c r="K469" s="14"/>
      <c r="L469" s="13"/>
      <c r="M469" s="13"/>
      <c r="N469" s="14"/>
      <c r="O469" s="16" t="str">
        <f ca="1">IF($B469="","",IF(OR($K469="Won",$K469="Lost"),"Closed",IF($M469="","No date set",IF($M469&lt;TODAY(),"Overdue",IF($M469=TODAY(),"Today",IF($M469-TODAY()&lt;=Setup!$B$5,"Soon","Upcoming"))))))</f>
        <v/>
      </c>
      <c r="P469" s="17" t="str">
        <f t="shared" ca="1" si="14"/>
        <v/>
      </c>
      <c r="Q469" s="18" t="str">
        <f t="shared" ca="1" si="15"/>
        <v/>
      </c>
    </row>
    <row r="470" spans="1:17" x14ac:dyDescent="0.3">
      <c r="A470" s="13"/>
      <c r="B470" s="14"/>
      <c r="C470" s="14"/>
      <c r="D470" s="14"/>
      <c r="E470" s="14"/>
      <c r="F470" s="14"/>
      <c r="G470" s="14"/>
      <c r="H470" s="14"/>
      <c r="I470" s="15"/>
      <c r="J470" s="14"/>
      <c r="K470" s="14"/>
      <c r="L470" s="13"/>
      <c r="M470" s="13"/>
      <c r="N470" s="14"/>
      <c r="O470" s="16" t="str">
        <f ca="1">IF($B470="","",IF(OR($K470="Won",$K470="Lost"),"Closed",IF($M470="","No date set",IF($M470&lt;TODAY(),"Overdue",IF($M470=TODAY(),"Today",IF($M470-TODAY()&lt;=Setup!$B$5,"Soon","Upcoming"))))))</f>
        <v/>
      </c>
      <c r="P470" s="17" t="str">
        <f t="shared" ca="1" si="14"/>
        <v/>
      </c>
      <c r="Q470" s="18" t="str">
        <f t="shared" ca="1" si="15"/>
        <v/>
      </c>
    </row>
    <row r="471" spans="1:17" x14ac:dyDescent="0.3">
      <c r="A471" s="13"/>
      <c r="B471" s="14"/>
      <c r="C471" s="14"/>
      <c r="D471" s="14"/>
      <c r="E471" s="14"/>
      <c r="F471" s="14"/>
      <c r="G471" s="14"/>
      <c r="H471" s="14"/>
      <c r="I471" s="15"/>
      <c r="J471" s="14"/>
      <c r="K471" s="14"/>
      <c r="L471" s="13"/>
      <c r="M471" s="13"/>
      <c r="N471" s="14"/>
      <c r="O471" s="16" t="str">
        <f ca="1">IF($B471="","",IF(OR($K471="Won",$K471="Lost"),"Closed",IF($M471="","No date set",IF($M471&lt;TODAY(),"Overdue",IF($M471=TODAY(),"Today",IF($M471-TODAY()&lt;=Setup!$B$5,"Soon","Upcoming"))))))</f>
        <v/>
      </c>
      <c r="P471" s="17" t="str">
        <f t="shared" ca="1" si="14"/>
        <v/>
      </c>
      <c r="Q471" s="18" t="str">
        <f t="shared" ca="1" si="15"/>
        <v/>
      </c>
    </row>
    <row r="472" spans="1:17" x14ac:dyDescent="0.3">
      <c r="A472" s="13"/>
      <c r="B472" s="14"/>
      <c r="C472" s="14"/>
      <c r="D472" s="14"/>
      <c r="E472" s="14"/>
      <c r="F472" s="14"/>
      <c r="G472" s="14"/>
      <c r="H472" s="14"/>
      <c r="I472" s="15"/>
      <c r="J472" s="14"/>
      <c r="K472" s="14"/>
      <c r="L472" s="13"/>
      <c r="M472" s="13"/>
      <c r="N472" s="14"/>
      <c r="O472" s="16" t="str">
        <f ca="1">IF($B472="","",IF(OR($K472="Won",$K472="Lost"),"Closed",IF($M472="","No date set",IF($M472&lt;TODAY(),"Overdue",IF($M472=TODAY(),"Today",IF($M472-TODAY()&lt;=Setup!$B$5,"Soon","Upcoming"))))))</f>
        <v/>
      </c>
      <c r="P472" s="17" t="str">
        <f t="shared" ca="1" si="14"/>
        <v/>
      </c>
      <c r="Q472" s="18" t="str">
        <f t="shared" ca="1" si="15"/>
        <v/>
      </c>
    </row>
    <row r="473" spans="1:17" x14ac:dyDescent="0.3">
      <c r="A473" s="13"/>
      <c r="B473" s="14"/>
      <c r="C473" s="14"/>
      <c r="D473" s="14"/>
      <c r="E473" s="14"/>
      <c r="F473" s="14"/>
      <c r="G473" s="14"/>
      <c r="H473" s="14"/>
      <c r="I473" s="15"/>
      <c r="J473" s="14"/>
      <c r="K473" s="14"/>
      <c r="L473" s="13"/>
      <c r="M473" s="13"/>
      <c r="N473" s="14"/>
      <c r="O473" s="16" t="str">
        <f ca="1">IF($B473="","",IF(OR($K473="Won",$K473="Lost"),"Closed",IF($M473="","No date set",IF($M473&lt;TODAY(),"Overdue",IF($M473=TODAY(),"Today",IF($M473-TODAY()&lt;=Setup!$B$5,"Soon","Upcoming"))))))</f>
        <v/>
      </c>
      <c r="P473" s="17" t="str">
        <f t="shared" ca="1" si="14"/>
        <v/>
      </c>
      <c r="Q473" s="18" t="str">
        <f t="shared" ca="1" si="15"/>
        <v/>
      </c>
    </row>
    <row r="474" spans="1:17" x14ac:dyDescent="0.3">
      <c r="A474" s="13"/>
      <c r="B474" s="14"/>
      <c r="C474" s="14"/>
      <c r="D474" s="14"/>
      <c r="E474" s="14"/>
      <c r="F474" s="14"/>
      <c r="G474" s="14"/>
      <c r="H474" s="14"/>
      <c r="I474" s="15"/>
      <c r="J474" s="14"/>
      <c r="K474" s="14"/>
      <c r="L474" s="13"/>
      <c r="M474" s="13"/>
      <c r="N474" s="14"/>
      <c r="O474" s="16" t="str">
        <f ca="1">IF($B474="","",IF(OR($K474="Won",$K474="Lost"),"Closed",IF($M474="","No date set",IF($M474&lt;TODAY(),"Overdue",IF($M474=TODAY(),"Today",IF($M474-TODAY()&lt;=Setup!$B$5,"Soon","Upcoming"))))))</f>
        <v/>
      </c>
      <c r="P474" s="17" t="str">
        <f t="shared" ca="1" si="14"/>
        <v/>
      </c>
      <c r="Q474" s="18" t="str">
        <f t="shared" ca="1" si="15"/>
        <v/>
      </c>
    </row>
    <row r="475" spans="1:17" x14ac:dyDescent="0.3">
      <c r="A475" s="13"/>
      <c r="B475" s="14"/>
      <c r="C475" s="14"/>
      <c r="D475" s="14"/>
      <c r="E475" s="14"/>
      <c r="F475" s="14"/>
      <c r="G475" s="14"/>
      <c r="H475" s="14"/>
      <c r="I475" s="15"/>
      <c r="J475" s="14"/>
      <c r="K475" s="14"/>
      <c r="L475" s="13"/>
      <c r="M475" s="13"/>
      <c r="N475" s="14"/>
      <c r="O475" s="16" t="str">
        <f ca="1">IF($B475="","",IF(OR($K475="Won",$K475="Lost"),"Closed",IF($M475="","No date set",IF($M475&lt;TODAY(),"Overdue",IF($M475=TODAY(),"Today",IF($M475-TODAY()&lt;=Setup!$B$5,"Soon","Upcoming"))))))</f>
        <v/>
      </c>
      <c r="P475" s="17" t="str">
        <f t="shared" ca="1" si="14"/>
        <v/>
      </c>
      <c r="Q475" s="18" t="str">
        <f t="shared" ca="1" si="15"/>
        <v/>
      </c>
    </row>
    <row r="476" spans="1:17" x14ac:dyDescent="0.3">
      <c r="A476" s="13"/>
      <c r="B476" s="14"/>
      <c r="C476" s="14"/>
      <c r="D476" s="14"/>
      <c r="E476" s="14"/>
      <c r="F476" s="14"/>
      <c r="G476" s="14"/>
      <c r="H476" s="14"/>
      <c r="I476" s="15"/>
      <c r="J476" s="14"/>
      <c r="K476" s="14"/>
      <c r="L476" s="13"/>
      <c r="M476" s="13"/>
      <c r="N476" s="14"/>
      <c r="O476" s="16" t="str">
        <f ca="1">IF($B476="","",IF(OR($K476="Won",$K476="Lost"),"Closed",IF($M476="","No date set",IF($M476&lt;TODAY(),"Overdue",IF($M476=TODAY(),"Today",IF($M476-TODAY()&lt;=Setup!$B$5,"Soon","Upcoming"))))))</f>
        <v/>
      </c>
      <c r="P476" s="17" t="str">
        <f t="shared" ca="1" si="14"/>
        <v/>
      </c>
      <c r="Q476" s="18" t="str">
        <f t="shared" ca="1" si="15"/>
        <v/>
      </c>
    </row>
    <row r="477" spans="1:17" x14ac:dyDescent="0.3">
      <c r="A477" s="13"/>
      <c r="B477" s="14"/>
      <c r="C477" s="14"/>
      <c r="D477" s="14"/>
      <c r="E477" s="14"/>
      <c r="F477" s="14"/>
      <c r="G477" s="14"/>
      <c r="H477" s="14"/>
      <c r="I477" s="15"/>
      <c r="J477" s="14"/>
      <c r="K477" s="14"/>
      <c r="L477" s="13"/>
      <c r="M477" s="13"/>
      <c r="N477" s="14"/>
      <c r="O477" s="16" t="str">
        <f ca="1">IF($B477="","",IF(OR($K477="Won",$K477="Lost"),"Closed",IF($M477="","No date set",IF($M477&lt;TODAY(),"Overdue",IF($M477=TODAY(),"Today",IF($M477-TODAY()&lt;=Setup!$B$5,"Soon","Upcoming"))))))</f>
        <v/>
      </c>
      <c r="P477" s="17" t="str">
        <f t="shared" ca="1" si="14"/>
        <v/>
      </c>
      <c r="Q477" s="18" t="str">
        <f t="shared" ca="1" si="15"/>
        <v/>
      </c>
    </row>
    <row r="478" spans="1:17" x14ac:dyDescent="0.3">
      <c r="A478" s="13"/>
      <c r="B478" s="14"/>
      <c r="C478" s="14"/>
      <c r="D478" s="14"/>
      <c r="E478" s="14"/>
      <c r="F478" s="14"/>
      <c r="G478" s="14"/>
      <c r="H478" s="14"/>
      <c r="I478" s="15"/>
      <c r="J478" s="14"/>
      <c r="K478" s="14"/>
      <c r="L478" s="13"/>
      <c r="M478" s="13"/>
      <c r="N478" s="14"/>
      <c r="O478" s="16" t="str">
        <f ca="1">IF($B478="","",IF(OR($K478="Won",$K478="Lost"),"Closed",IF($M478="","No date set",IF($M478&lt;TODAY(),"Overdue",IF($M478=TODAY(),"Today",IF($M478-TODAY()&lt;=Setup!$B$5,"Soon","Upcoming"))))))</f>
        <v/>
      </c>
      <c r="P478" s="17" t="str">
        <f t="shared" ca="1" si="14"/>
        <v/>
      </c>
      <c r="Q478" s="18" t="str">
        <f t="shared" ca="1" si="15"/>
        <v/>
      </c>
    </row>
    <row r="479" spans="1:17" x14ac:dyDescent="0.3">
      <c r="A479" s="13"/>
      <c r="B479" s="14"/>
      <c r="C479" s="14"/>
      <c r="D479" s="14"/>
      <c r="E479" s="14"/>
      <c r="F479" s="14"/>
      <c r="G479" s="14"/>
      <c r="H479" s="14"/>
      <c r="I479" s="15"/>
      <c r="J479" s="14"/>
      <c r="K479" s="14"/>
      <c r="L479" s="13"/>
      <c r="M479" s="13"/>
      <c r="N479" s="14"/>
      <c r="O479" s="16" t="str">
        <f ca="1">IF($B479="","",IF(OR($K479="Won",$K479="Lost"),"Closed",IF($M479="","No date set",IF($M479&lt;TODAY(),"Overdue",IF($M479=TODAY(),"Today",IF($M479-TODAY()&lt;=Setup!$B$5,"Soon","Upcoming"))))))</f>
        <v/>
      </c>
      <c r="P479" s="17" t="str">
        <f t="shared" ca="1" si="14"/>
        <v/>
      </c>
      <c r="Q479" s="18" t="str">
        <f t="shared" ca="1" si="15"/>
        <v/>
      </c>
    </row>
    <row r="480" spans="1:17" x14ac:dyDescent="0.3">
      <c r="A480" s="13"/>
      <c r="B480" s="14"/>
      <c r="C480" s="14"/>
      <c r="D480" s="14"/>
      <c r="E480" s="14"/>
      <c r="F480" s="14"/>
      <c r="G480" s="14"/>
      <c r="H480" s="14"/>
      <c r="I480" s="15"/>
      <c r="J480" s="14"/>
      <c r="K480" s="14"/>
      <c r="L480" s="13"/>
      <c r="M480" s="13"/>
      <c r="N480" s="14"/>
      <c r="O480" s="16" t="str">
        <f ca="1">IF($B480="","",IF(OR($K480="Won",$K480="Lost"),"Closed",IF($M480="","No date set",IF($M480&lt;TODAY(),"Overdue",IF($M480=TODAY(),"Today",IF($M480-TODAY()&lt;=Setup!$B$5,"Soon","Upcoming"))))))</f>
        <v/>
      </c>
      <c r="P480" s="17" t="str">
        <f t="shared" ca="1" si="14"/>
        <v/>
      </c>
      <c r="Q480" s="18" t="str">
        <f t="shared" ca="1" si="15"/>
        <v/>
      </c>
    </row>
    <row r="481" spans="1:17" x14ac:dyDescent="0.3">
      <c r="A481" s="13"/>
      <c r="B481" s="14"/>
      <c r="C481" s="14"/>
      <c r="D481" s="14"/>
      <c r="E481" s="14"/>
      <c r="F481" s="14"/>
      <c r="G481" s="14"/>
      <c r="H481" s="14"/>
      <c r="I481" s="15"/>
      <c r="J481" s="14"/>
      <c r="K481" s="14"/>
      <c r="L481" s="13"/>
      <c r="M481" s="13"/>
      <c r="N481" s="14"/>
      <c r="O481" s="16" t="str">
        <f ca="1">IF($B481="","",IF(OR($K481="Won",$K481="Lost"),"Closed",IF($M481="","No date set",IF($M481&lt;TODAY(),"Overdue",IF($M481=TODAY(),"Today",IF($M481-TODAY()&lt;=Setup!$B$5,"Soon","Upcoming"))))))</f>
        <v/>
      </c>
      <c r="P481" s="17" t="str">
        <f t="shared" ca="1" si="14"/>
        <v/>
      </c>
      <c r="Q481" s="18" t="str">
        <f t="shared" ca="1" si="15"/>
        <v/>
      </c>
    </row>
    <row r="482" spans="1:17" x14ac:dyDescent="0.3">
      <c r="A482" s="13"/>
      <c r="B482" s="14"/>
      <c r="C482" s="14"/>
      <c r="D482" s="14"/>
      <c r="E482" s="14"/>
      <c r="F482" s="14"/>
      <c r="G482" s="14"/>
      <c r="H482" s="14"/>
      <c r="I482" s="15"/>
      <c r="J482" s="14"/>
      <c r="K482" s="14"/>
      <c r="L482" s="13"/>
      <c r="M482" s="13"/>
      <c r="N482" s="14"/>
      <c r="O482" s="16" t="str">
        <f ca="1">IF($B482="","",IF(OR($K482="Won",$K482="Lost"),"Closed",IF($M482="","No date set",IF($M482&lt;TODAY(),"Overdue",IF($M482=TODAY(),"Today",IF($M482-TODAY()&lt;=Setup!$B$5,"Soon","Upcoming"))))))</f>
        <v/>
      </c>
      <c r="P482" s="17" t="str">
        <f t="shared" ca="1" si="14"/>
        <v/>
      </c>
      <c r="Q482" s="18" t="str">
        <f t="shared" ca="1" si="15"/>
        <v/>
      </c>
    </row>
    <row r="483" spans="1:17" x14ac:dyDescent="0.3">
      <c r="A483" s="13"/>
      <c r="B483" s="14"/>
      <c r="C483" s="14"/>
      <c r="D483" s="14"/>
      <c r="E483" s="14"/>
      <c r="F483" s="14"/>
      <c r="G483" s="14"/>
      <c r="H483" s="14"/>
      <c r="I483" s="15"/>
      <c r="J483" s="14"/>
      <c r="K483" s="14"/>
      <c r="L483" s="13"/>
      <c r="M483" s="13"/>
      <c r="N483" s="14"/>
      <c r="O483" s="16" t="str">
        <f ca="1">IF($B483="","",IF(OR($K483="Won",$K483="Lost"),"Closed",IF($M483="","No date set",IF($M483&lt;TODAY(),"Overdue",IF($M483=TODAY(),"Today",IF($M483-TODAY()&lt;=Setup!$B$5,"Soon","Upcoming"))))))</f>
        <v/>
      </c>
      <c r="P483" s="17" t="str">
        <f t="shared" ca="1" si="14"/>
        <v/>
      </c>
      <c r="Q483" s="18" t="str">
        <f t="shared" ca="1" si="15"/>
        <v/>
      </c>
    </row>
    <row r="484" spans="1:17" x14ac:dyDescent="0.3">
      <c r="A484" s="13"/>
      <c r="B484" s="14"/>
      <c r="C484" s="14"/>
      <c r="D484" s="14"/>
      <c r="E484" s="14"/>
      <c r="F484" s="14"/>
      <c r="G484" s="14"/>
      <c r="H484" s="14"/>
      <c r="I484" s="15"/>
      <c r="J484" s="14"/>
      <c r="K484" s="14"/>
      <c r="L484" s="13"/>
      <c r="M484" s="13"/>
      <c r="N484" s="14"/>
      <c r="O484" s="16" t="str">
        <f ca="1">IF($B484="","",IF(OR($K484="Won",$K484="Lost"),"Closed",IF($M484="","No date set",IF($M484&lt;TODAY(),"Overdue",IF($M484=TODAY(),"Today",IF($M484-TODAY()&lt;=Setup!$B$5,"Soon","Upcoming"))))))</f>
        <v/>
      </c>
      <c r="P484" s="17" t="str">
        <f t="shared" ca="1" si="14"/>
        <v/>
      </c>
      <c r="Q484" s="18" t="str">
        <f t="shared" ca="1" si="15"/>
        <v/>
      </c>
    </row>
    <row r="485" spans="1:17" x14ac:dyDescent="0.3">
      <c r="A485" s="13"/>
      <c r="B485" s="14"/>
      <c r="C485" s="14"/>
      <c r="D485" s="14"/>
      <c r="E485" s="14"/>
      <c r="F485" s="14"/>
      <c r="G485" s="14"/>
      <c r="H485" s="14"/>
      <c r="I485" s="15"/>
      <c r="J485" s="14"/>
      <c r="K485" s="14"/>
      <c r="L485" s="13"/>
      <c r="M485" s="13"/>
      <c r="N485" s="14"/>
      <c r="O485" s="16" t="str">
        <f ca="1">IF($B485="","",IF(OR($K485="Won",$K485="Lost"),"Closed",IF($M485="","No date set",IF($M485&lt;TODAY(),"Overdue",IF($M485=TODAY(),"Today",IF($M485-TODAY()&lt;=Setup!$B$5,"Soon","Upcoming"))))))</f>
        <v/>
      </c>
      <c r="P485" s="17" t="str">
        <f t="shared" ca="1" si="14"/>
        <v/>
      </c>
      <c r="Q485" s="18" t="str">
        <f t="shared" ca="1" si="15"/>
        <v/>
      </c>
    </row>
    <row r="486" spans="1:17" x14ac:dyDescent="0.3">
      <c r="A486" s="13"/>
      <c r="B486" s="14"/>
      <c r="C486" s="14"/>
      <c r="D486" s="14"/>
      <c r="E486" s="14"/>
      <c r="F486" s="14"/>
      <c r="G486" s="14"/>
      <c r="H486" s="14"/>
      <c r="I486" s="15"/>
      <c r="J486" s="14"/>
      <c r="K486" s="14"/>
      <c r="L486" s="13"/>
      <c r="M486" s="13"/>
      <c r="N486" s="14"/>
      <c r="O486" s="16" t="str">
        <f ca="1">IF($B486="","",IF(OR($K486="Won",$K486="Lost"),"Closed",IF($M486="","No date set",IF($M486&lt;TODAY(),"Overdue",IF($M486=TODAY(),"Today",IF($M486-TODAY()&lt;=Setup!$B$5,"Soon","Upcoming"))))))</f>
        <v/>
      </c>
      <c r="P486" s="17" t="str">
        <f t="shared" ca="1" si="14"/>
        <v/>
      </c>
      <c r="Q486" s="18" t="str">
        <f t="shared" ca="1" si="15"/>
        <v/>
      </c>
    </row>
    <row r="487" spans="1:17" x14ac:dyDescent="0.3">
      <c r="A487" s="13"/>
      <c r="B487" s="14"/>
      <c r="C487" s="14"/>
      <c r="D487" s="14"/>
      <c r="E487" s="14"/>
      <c r="F487" s="14"/>
      <c r="G487" s="14"/>
      <c r="H487" s="14"/>
      <c r="I487" s="15"/>
      <c r="J487" s="14"/>
      <c r="K487" s="14"/>
      <c r="L487" s="13"/>
      <c r="M487" s="13"/>
      <c r="N487" s="14"/>
      <c r="O487" s="16" t="str">
        <f ca="1">IF($B487="","",IF(OR($K487="Won",$K487="Lost"),"Closed",IF($M487="","No date set",IF($M487&lt;TODAY(),"Overdue",IF($M487=TODAY(),"Today",IF($M487-TODAY()&lt;=Setup!$B$5,"Soon","Upcoming"))))))</f>
        <v/>
      </c>
      <c r="P487" s="17" t="str">
        <f t="shared" ca="1" si="14"/>
        <v/>
      </c>
      <c r="Q487" s="18" t="str">
        <f t="shared" ca="1" si="15"/>
        <v/>
      </c>
    </row>
    <row r="488" spans="1:17" x14ac:dyDescent="0.3">
      <c r="A488" s="13"/>
      <c r="B488" s="14"/>
      <c r="C488" s="14"/>
      <c r="D488" s="14"/>
      <c r="E488" s="14"/>
      <c r="F488" s="14"/>
      <c r="G488" s="14"/>
      <c r="H488" s="14"/>
      <c r="I488" s="15"/>
      <c r="J488" s="14"/>
      <c r="K488" s="14"/>
      <c r="L488" s="13"/>
      <c r="M488" s="13"/>
      <c r="N488" s="14"/>
      <c r="O488" s="16" t="str">
        <f ca="1">IF($B488="","",IF(OR($K488="Won",$K488="Lost"),"Closed",IF($M488="","No date set",IF($M488&lt;TODAY(),"Overdue",IF($M488=TODAY(),"Today",IF($M488-TODAY()&lt;=Setup!$B$5,"Soon","Upcoming"))))))</f>
        <v/>
      </c>
      <c r="P488" s="17" t="str">
        <f t="shared" ca="1" si="14"/>
        <v/>
      </c>
      <c r="Q488" s="18" t="str">
        <f t="shared" ca="1" si="15"/>
        <v/>
      </c>
    </row>
    <row r="489" spans="1:17" x14ac:dyDescent="0.3">
      <c r="A489" s="13"/>
      <c r="B489" s="14"/>
      <c r="C489" s="14"/>
      <c r="D489" s="14"/>
      <c r="E489" s="14"/>
      <c r="F489" s="14"/>
      <c r="G489" s="14"/>
      <c r="H489" s="14"/>
      <c r="I489" s="15"/>
      <c r="J489" s="14"/>
      <c r="K489" s="14"/>
      <c r="L489" s="13"/>
      <c r="M489" s="13"/>
      <c r="N489" s="14"/>
      <c r="O489" s="16" t="str">
        <f ca="1">IF($B489="","",IF(OR($K489="Won",$K489="Lost"),"Closed",IF($M489="","No date set",IF($M489&lt;TODAY(),"Overdue",IF($M489=TODAY(),"Today",IF($M489-TODAY()&lt;=Setup!$B$5,"Soon","Upcoming"))))))</f>
        <v/>
      </c>
      <c r="P489" s="17" t="str">
        <f t="shared" ca="1" si="14"/>
        <v/>
      </c>
      <c r="Q489" s="18" t="str">
        <f t="shared" ca="1" si="15"/>
        <v/>
      </c>
    </row>
    <row r="490" spans="1:17" x14ac:dyDescent="0.3">
      <c r="A490" s="13"/>
      <c r="B490" s="14"/>
      <c r="C490" s="14"/>
      <c r="D490" s="14"/>
      <c r="E490" s="14"/>
      <c r="F490" s="14"/>
      <c r="G490" s="14"/>
      <c r="H490" s="14"/>
      <c r="I490" s="15"/>
      <c r="J490" s="14"/>
      <c r="K490" s="14"/>
      <c r="L490" s="13"/>
      <c r="M490" s="13"/>
      <c r="N490" s="14"/>
      <c r="O490" s="16" t="str">
        <f ca="1">IF($B490="","",IF(OR($K490="Won",$K490="Lost"),"Closed",IF($M490="","No date set",IF($M490&lt;TODAY(),"Overdue",IF($M490=TODAY(),"Today",IF($M490-TODAY()&lt;=Setup!$B$5,"Soon","Upcoming"))))))</f>
        <v/>
      </c>
      <c r="P490" s="17" t="str">
        <f t="shared" ca="1" si="14"/>
        <v/>
      </c>
      <c r="Q490" s="18" t="str">
        <f t="shared" ca="1" si="15"/>
        <v/>
      </c>
    </row>
    <row r="491" spans="1:17" x14ac:dyDescent="0.3">
      <c r="A491" s="13"/>
      <c r="B491" s="14"/>
      <c r="C491" s="14"/>
      <c r="D491" s="14"/>
      <c r="E491" s="14"/>
      <c r="F491" s="14"/>
      <c r="G491" s="14"/>
      <c r="H491" s="14"/>
      <c r="I491" s="15"/>
      <c r="J491" s="14"/>
      <c r="K491" s="14"/>
      <c r="L491" s="13"/>
      <c r="M491" s="13"/>
      <c r="N491" s="14"/>
      <c r="O491" s="16" t="str">
        <f ca="1">IF($B491="","",IF(OR($K491="Won",$K491="Lost"),"Closed",IF($M491="","No date set",IF($M491&lt;TODAY(),"Overdue",IF($M491=TODAY(),"Today",IF($M491-TODAY()&lt;=Setup!$B$5,"Soon","Upcoming"))))))</f>
        <v/>
      </c>
      <c r="P491" s="17" t="str">
        <f t="shared" ca="1" si="14"/>
        <v/>
      </c>
      <c r="Q491" s="18" t="str">
        <f t="shared" ca="1" si="15"/>
        <v/>
      </c>
    </row>
    <row r="492" spans="1:17" x14ac:dyDescent="0.3">
      <c r="A492" s="13"/>
      <c r="B492" s="14"/>
      <c r="C492" s="14"/>
      <c r="D492" s="14"/>
      <c r="E492" s="14"/>
      <c r="F492" s="14"/>
      <c r="G492" s="14"/>
      <c r="H492" s="14"/>
      <c r="I492" s="15"/>
      <c r="J492" s="14"/>
      <c r="K492" s="14"/>
      <c r="L492" s="13"/>
      <c r="M492" s="13"/>
      <c r="N492" s="14"/>
      <c r="O492" s="16" t="str">
        <f ca="1">IF($B492="","",IF(OR($K492="Won",$K492="Lost"),"Closed",IF($M492="","No date set",IF($M492&lt;TODAY(),"Overdue",IF($M492=TODAY(),"Today",IF($M492-TODAY()&lt;=Setup!$B$5,"Soon","Upcoming"))))))</f>
        <v/>
      </c>
      <c r="P492" s="17" t="str">
        <f t="shared" ca="1" si="14"/>
        <v/>
      </c>
      <c r="Q492" s="18" t="str">
        <f t="shared" ca="1" si="15"/>
        <v/>
      </c>
    </row>
    <row r="493" spans="1:17" x14ac:dyDescent="0.3">
      <c r="A493" s="13"/>
      <c r="B493" s="14"/>
      <c r="C493" s="14"/>
      <c r="D493" s="14"/>
      <c r="E493" s="14"/>
      <c r="F493" s="14"/>
      <c r="G493" s="14"/>
      <c r="H493" s="14"/>
      <c r="I493" s="15"/>
      <c r="J493" s="14"/>
      <c r="K493" s="14"/>
      <c r="L493" s="13"/>
      <c r="M493" s="13"/>
      <c r="N493" s="14"/>
      <c r="O493" s="16" t="str">
        <f ca="1">IF($B493="","",IF(OR($K493="Won",$K493="Lost"),"Closed",IF($M493="","No date set",IF($M493&lt;TODAY(),"Overdue",IF($M493=TODAY(),"Today",IF($M493-TODAY()&lt;=Setup!$B$5,"Soon","Upcoming"))))))</f>
        <v/>
      </c>
      <c r="P493" s="17" t="str">
        <f t="shared" ca="1" si="14"/>
        <v/>
      </c>
      <c r="Q493" s="18" t="str">
        <f t="shared" ca="1" si="15"/>
        <v/>
      </c>
    </row>
    <row r="494" spans="1:17" x14ac:dyDescent="0.3">
      <c r="A494" s="13"/>
      <c r="B494" s="14"/>
      <c r="C494" s="14"/>
      <c r="D494" s="14"/>
      <c r="E494" s="14"/>
      <c r="F494" s="14"/>
      <c r="G494" s="14"/>
      <c r="H494" s="14"/>
      <c r="I494" s="15"/>
      <c r="J494" s="14"/>
      <c r="K494" s="14"/>
      <c r="L494" s="13"/>
      <c r="M494" s="13"/>
      <c r="N494" s="14"/>
      <c r="O494" s="16" t="str">
        <f ca="1">IF($B494="","",IF(OR($K494="Won",$K494="Lost"),"Closed",IF($M494="","No date set",IF($M494&lt;TODAY(),"Overdue",IF($M494=TODAY(),"Today",IF($M494-TODAY()&lt;=Setup!$B$5,"Soon","Upcoming"))))))</f>
        <v/>
      </c>
      <c r="P494" s="17" t="str">
        <f t="shared" ca="1" si="14"/>
        <v/>
      </c>
      <c r="Q494" s="18" t="str">
        <f t="shared" ca="1" si="15"/>
        <v/>
      </c>
    </row>
    <row r="495" spans="1:17" x14ac:dyDescent="0.3">
      <c r="A495" s="13"/>
      <c r="B495" s="14"/>
      <c r="C495" s="14"/>
      <c r="D495" s="14"/>
      <c r="E495" s="14"/>
      <c r="F495" s="14"/>
      <c r="G495" s="14"/>
      <c r="H495" s="14"/>
      <c r="I495" s="15"/>
      <c r="J495" s="14"/>
      <c r="K495" s="14"/>
      <c r="L495" s="13"/>
      <c r="M495" s="13"/>
      <c r="N495" s="14"/>
      <c r="O495" s="16" t="str">
        <f ca="1">IF($B495="","",IF(OR($K495="Won",$K495="Lost"),"Closed",IF($M495="","No date set",IF($M495&lt;TODAY(),"Overdue",IF($M495=TODAY(),"Today",IF($M495-TODAY()&lt;=Setup!$B$5,"Soon","Upcoming"))))))</f>
        <v/>
      </c>
      <c r="P495" s="17" t="str">
        <f t="shared" ca="1" si="14"/>
        <v/>
      </c>
      <c r="Q495" s="18" t="str">
        <f t="shared" ca="1" si="15"/>
        <v/>
      </c>
    </row>
    <row r="496" spans="1:17" x14ac:dyDescent="0.3">
      <c r="A496" s="13"/>
      <c r="B496" s="14"/>
      <c r="C496" s="14"/>
      <c r="D496" s="14"/>
      <c r="E496" s="14"/>
      <c r="F496" s="14"/>
      <c r="G496" s="14"/>
      <c r="H496" s="14"/>
      <c r="I496" s="15"/>
      <c r="J496" s="14"/>
      <c r="K496" s="14"/>
      <c r="L496" s="13"/>
      <c r="M496" s="13"/>
      <c r="N496" s="14"/>
      <c r="O496" s="16" t="str">
        <f ca="1">IF($B496="","",IF(OR($K496="Won",$K496="Lost"),"Closed",IF($M496="","No date set",IF($M496&lt;TODAY(),"Overdue",IF($M496=TODAY(),"Today",IF($M496-TODAY()&lt;=Setup!$B$5,"Soon","Upcoming"))))))</f>
        <v/>
      </c>
      <c r="P496" s="17" t="str">
        <f t="shared" ca="1" si="14"/>
        <v/>
      </c>
      <c r="Q496" s="18" t="str">
        <f t="shared" ca="1" si="15"/>
        <v/>
      </c>
    </row>
    <row r="497" spans="1:17" x14ac:dyDescent="0.3">
      <c r="A497" s="13"/>
      <c r="B497" s="14"/>
      <c r="C497" s="14"/>
      <c r="D497" s="14"/>
      <c r="E497" s="14"/>
      <c r="F497" s="14"/>
      <c r="G497" s="14"/>
      <c r="H497" s="14"/>
      <c r="I497" s="15"/>
      <c r="J497" s="14"/>
      <c r="K497" s="14"/>
      <c r="L497" s="13"/>
      <c r="M497" s="13"/>
      <c r="N497" s="14"/>
      <c r="O497" s="16" t="str">
        <f ca="1">IF($B497="","",IF(OR($K497="Won",$K497="Lost"),"Closed",IF($M497="","No date set",IF($M497&lt;TODAY(),"Overdue",IF($M497=TODAY(),"Today",IF($M497-TODAY()&lt;=Setup!$B$5,"Soon","Upcoming"))))))</f>
        <v/>
      </c>
      <c r="P497" s="17" t="str">
        <f t="shared" ca="1" si="14"/>
        <v/>
      </c>
      <c r="Q497" s="18" t="str">
        <f t="shared" ca="1" si="15"/>
        <v/>
      </c>
    </row>
    <row r="498" spans="1:17" x14ac:dyDescent="0.3">
      <c r="A498" s="13"/>
      <c r="B498" s="14"/>
      <c r="C498" s="14"/>
      <c r="D498" s="14"/>
      <c r="E498" s="14"/>
      <c r="F498" s="14"/>
      <c r="G498" s="14"/>
      <c r="H498" s="14"/>
      <c r="I498" s="15"/>
      <c r="J498" s="14"/>
      <c r="K498" s="14"/>
      <c r="L498" s="13"/>
      <c r="M498" s="13"/>
      <c r="N498" s="14"/>
      <c r="O498" s="16" t="str">
        <f ca="1">IF($B498="","",IF(OR($K498="Won",$K498="Lost"),"Closed",IF($M498="","No date set",IF($M498&lt;TODAY(),"Overdue",IF($M498=TODAY(),"Today",IF($M498-TODAY()&lt;=Setup!$B$5,"Soon","Upcoming"))))))</f>
        <v/>
      </c>
      <c r="P498" s="17" t="str">
        <f t="shared" ca="1" si="14"/>
        <v/>
      </c>
      <c r="Q498" s="18" t="str">
        <f t="shared" ca="1" si="15"/>
        <v/>
      </c>
    </row>
    <row r="499" spans="1:17" x14ac:dyDescent="0.3">
      <c r="A499" s="13"/>
      <c r="B499" s="14"/>
      <c r="C499" s="14"/>
      <c r="D499" s="14"/>
      <c r="E499" s="14"/>
      <c r="F499" s="14"/>
      <c r="G499" s="14"/>
      <c r="H499" s="14"/>
      <c r="I499" s="15"/>
      <c r="J499" s="14"/>
      <c r="K499" s="14"/>
      <c r="L499" s="13"/>
      <c r="M499" s="13"/>
      <c r="N499" s="14"/>
      <c r="O499" s="16" t="str">
        <f ca="1">IF($B499="","",IF(OR($K499="Won",$K499="Lost"),"Closed",IF($M499="","No date set",IF($M499&lt;TODAY(),"Overdue",IF($M499=TODAY(),"Today",IF($M499-TODAY()&lt;=Setup!$B$5,"Soon","Upcoming"))))))</f>
        <v/>
      </c>
      <c r="P499" s="17" t="str">
        <f t="shared" ca="1" si="14"/>
        <v/>
      </c>
      <c r="Q499" s="18" t="str">
        <f t="shared" ca="1" si="15"/>
        <v/>
      </c>
    </row>
    <row r="500" spans="1:17" x14ac:dyDescent="0.3">
      <c r="A500" s="13"/>
      <c r="B500" s="14"/>
      <c r="C500" s="14"/>
      <c r="D500" s="14"/>
      <c r="E500" s="14"/>
      <c r="F500" s="14"/>
      <c r="G500" s="14"/>
      <c r="H500" s="14"/>
      <c r="I500" s="15"/>
      <c r="J500" s="14"/>
      <c r="K500" s="14"/>
      <c r="L500" s="13"/>
      <c r="M500" s="13"/>
      <c r="N500" s="14"/>
      <c r="O500" s="16" t="str">
        <f ca="1">IF($B500="","",IF(OR($K500="Won",$K500="Lost"),"Closed",IF($M500="","No date set",IF($M500&lt;TODAY(),"Overdue",IF($M500=TODAY(),"Today",IF($M500-TODAY()&lt;=Setup!$B$5,"Soon","Upcoming"))))))</f>
        <v/>
      </c>
      <c r="P500" s="17" t="str">
        <f t="shared" ca="1" si="14"/>
        <v/>
      </c>
      <c r="Q500" s="18" t="str">
        <f t="shared" ca="1" si="15"/>
        <v/>
      </c>
    </row>
    <row r="501" spans="1:17" x14ac:dyDescent="0.3">
      <c r="A501" s="13"/>
      <c r="B501" s="14"/>
      <c r="C501" s="14"/>
      <c r="D501" s="14"/>
      <c r="E501" s="14"/>
      <c r="F501" s="14"/>
      <c r="G501" s="14"/>
      <c r="H501" s="14"/>
      <c r="I501" s="15"/>
      <c r="J501" s="14"/>
      <c r="K501" s="14"/>
      <c r="L501" s="13"/>
      <c r="M501" s="13"/>
      <c r="N501" s="14"/>
      <c r="O501" s="16" t="str">
        <f ca="1">IF($B501="","",IF(OR($K501="Won",$K501="Lost"),"Closed",IF($M501="","No date set",IF($M501&lt;TODAY(),"Overdue",IF($M501=TODAY(),"Today",IF($M501-TODAY()&lt;=Setup!$B$5,"Soon","Upcoming"))))))</f>
        <v/>
      </c>
      <c r="P501" s="17" t="str">
        <f t="shared" ca="1" si="14"/>
        <v/>
      </c>
      <c r="Q501" s="18" t="str">
        <f t="shared" ca="1" si="15"/>
        <v/>
      </c>
    </row>
    <row r="502" spans="1:17" x14ac:dyDescent="0.3">
      <c r="A502" s="13"/>
      <c r="B502" s="14"/>
      <c r="C502" s="14"/>
      <c r="D502" s="14"/>
      <c r="E502" s="14"/>
      <c r="F502" s="14"/>
      <c r="G502" s="14"/>
      <c r="H502" s="14"/>
      <c r="I502" s="15"/>
      <c r="J502" s="14"/>
      <c r="K502" s="14"/>
      <c r="L502" s="13"/>
      <c r="M502" s="13"/>
      <c r="N502" s="14"/>
      <c r="O502" s="16" t="str">
        <f ca="1">IF($B502="","",IF(OR($K502="Won",$K502="Lost"),"Closed",IF($M502="","No date set",IF($M502&lt;TODAY(),"Overdue",IF($M502=TODAY(),"Today",IF($M502-TODAY()&lt;=Setup!$B$5,"Soon","Upcoming"))))))</f>
        <v/>
      </c>
      <c r="P502" s="17" t="str">
        <f t="shared" ca="1" si="14"/>
        <v/>
      </c>
      <c r="Q502" s="18" t="str">
        <f t="shared" ca="1" si="15"/>
        <v/>
      </c>
    </row>
    <row r="503" spans="1:17" x14ac:dyDescent="0.3">
      <c r="A503" s="13"/>
      <c r="B503" s="14"/>
      <c r="C503" s="14"/>
      <c r="D503" s="14"/>
      <c r="E503" s="14"/>
      <c r="F503" s="14"/>
      <c r="G503" s="14"/>
      <c r="H503" s="14"/>
      <c r="I503" s="15"/>
      <c r="J503" s="14"/>
      <c r="K503" s="14"/>
      <c r="L503" s="13"/>
      <c r="M503" s="13"/>
      <c r="N503" s="14"/>
      <c r="O503" s="16" t="str">
        <f ca="1">IF($B503="","",IF(OR($K503="Won",$K503="Lost"),"Closed",IF($M503="","No date set",IF($M503&lt;TODAY(),"Overdue",IF($M503=TODAY(),"Today",IF($M503-TODAY()&lt;=Setup!$B$5,"Soon","Upcoming"))))))</f>
        <v/>
      </c>
      <c r="P503" s="17" t="str">
        <f t="shared" ca="1" si="14"/>
        <v/>
      </c>
      <c r="Q503" s="18" t="str">
        <f t="shared" ca="1" si="15"/>
        <v/>
      </c>
    </row>
  </sheetData>
  <autoFilter ref="A3:Q503" xr:uid="{00000000-0009-0000-0000-000001000000}"/>
  <conditionalFormatting sqref="A4:Q503">
    <cfRule type="expression" dxfId="5" priority="1">
      <formula>$O4="Overdue"</formula>
    </cfRule>
    <cfRule type="expression" dxfId="4" priority="2">
      <formula>$O4="Today"</formula>
    </cfRule>
    <cfRule type="expression" dxfId="3" priority="3">
      <formula>$K4="Won"</formula>
    </cfRule>
    <cfRule type="expression" dxfId="2" priority="4">
      <formula>$K4="Lost"</formula>
    </cfRule>
  </conditionalFormatting>
  <conditionalFormatting sqref="O4:O503">
    <cfRule type="cellIs" dxfId="1" priority="5" operator="equal">
      <formula>"Overdue"</formula>
    </cfRule>
  </conditionalFormatting>
  <pageMargins left="0.4" right="0.4" top="1" bottom="1" header="0.5" footer="0.5"/>
  <pageSetup paperSize="9" fitToHeight="0"/>
  <headerFooter>
    <oddFooter>&amp;C&amp;8 Toolkit by GroupChatOn  ·  toolkit.groupchaton.com</oddFooter>
  </headerFooter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xr:uid="{00000000-0002-0000-0100-000000000000}">
          <x14:formula1>
            <xm:f>Setup!$E$10:$E$24</xm:f>
          </x14:formula1>
          <xm:sqref>G4:G503</xm:sqref>
        </x14:dataValidation>
        <x14:dataValidation type="list" allowBlank="1" xr:uid="{00000000-0002-0000-0100-000001000000}">
          <x14:formula1>
            <xm:f>Setup!$G$10:$G$59</xm:f>
          </x14:formula1>
          <xm:sqref>H4:H503</xm:sqref>
        </x14:dataValidation>
        <x14:dataValidation type="list" allowBlank="1" xr:uid="{00000000-0002-0000-0100-000002000000}">
          <x14:formula1>
            <xm:f>Setup!$D$10:$D$39</xm:f>
          </x14:formula1>
          <xm:sqref>J4:J503</xm:sqref>
        </x14:dataValidation>
        <x14:dataValidation type="list" allowBlank="1" xr:uid="{00000000-0002-0000-0100-000003000000}">
          <x14:formula1>
            <xm:f>Setup!$F$10:$F$19</xm:f>
          </x14:formula1>
          <xm:sqref>K4:K503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563EB"/>
    <pageSetUpPr fitToPage="1"/>
  </sheetPr>
  <dimension ref="A1:F75"/>
  <sheetViews>
    <sheetView showGridLines="0" workbookViewId="0"/>
  </sheetViews>
  <sheetFormatPr defaultRowHeight="14.4" x14ac:dyDescent="0.3"/>
  <cols>
    <col min="1" max="1" width="34" customWidth="1"/>
    <col min="2" max="2" width="14" customWidth="1"/>
    <col min="3" max="5" width="11" customWidth="1"/>
    <col min="6" max="6" width="15" customWidth="1"/>
  </cols>
  <sheetData>
    <row r="1" spans="1:3" ht="25.95" customHeight="1" x14ac:dyDescent="0.4">
      <c r="A1" s="1" t="s">
        <v>119</v>
      </c>
    </row>
    <row r="2" spans="1:3" x14ac:dyDescent="0.3">
      <c r="A2" s="2" t="str">
        <f ca="1">"Position on "&amp;TEXT(TODAY(),"dd-mmm-yyyy")</f>
        <v>Position on 02-Nov-2026</v>
      </c>
    </row>
    <row r="4" spans="1:3" ht="31.95" customHeight="1" x14ac:dyDescent="0.3">
      <c r="A4" s="12" t="s">
        <v>120</v>
      </c>
      <c r="B4" s="12" t="s">
        <v>121</v>
      </c>
    </row>
    <row r="5" spans="1:3" x14ac:dyDescent="0.3">
      <c r="A5" s="19" t="s">
        <v>122</v>
      </c>
      <c r="B5" s="20">
        <f>COUNTA(Leads!$B$4:$B$503)</f>
        <v>9</v>
      </c>
    </row>
    <row r="6" spans="1:3" x14ac:dyDescent="0.3">
      <c r="A6" s="19" t="s">
        <v>123</v>
      </c>
      <c r="B6" s="20">
        <f>COUNTIFS(Leads!$B$4:$B$503,"&lt;&gt;",Leads!$K$4:$K$503,"&lt;&gt;Won",Leads!$K$4:$K$503,"&lt;&gt;Lost")</f>
        <v>7</v>
      </c>
    </row>
    <row r="7" spans="1:3" x14ac:dyDescent="0.3">
      <c r="A7" s="19" t="s">
        <v>124</v>
      </c>
      <c r="B7" s="20">
        <f ca="1">COUNTIF(Leads!$O$4:$O$503,"Overdue")</f>
        <v>2</v>
      </c>
    </row>
    <row r="8" spans="1:3" x14ac:dyDescent="0.3">
      <c r="A8" s="19" t="s">
        <v>125</v>
      </c>
      <c r="B8" s="20">
        <f ca="1">COUNTIF(Leads!$O$4:$O$503,"Today")</f>
        <v>1</v>
      </c>
    </row>
    <row r="9" spans="1:3" x14ac:dyDescent="0.3">
      <c r="A9" s="19" t="s">
        <v>126</v>
      </c>
      <c r="B9" s="20">
        <f ca="1">COUNTIF(Leads!$O$4:$O$503,"No date set")</f>
        <v>1</v>
      </c>
    </row>
    <row r="10" spans="1:3" x14ac:dyDescent="0.3">
      <c r="A10" s="19" t="s">
        <v>79</v>
      </c>
      <c r="B10" s="20">
        <f>COUNTIF(Leads!$K$4:$K$503,"Won")</f>
        <v>1</v>
      </c>
    </row>
    <row r="11" spans="1:3" x14ac:dyDescent="0.3">
      <c r="A11" s="19" t="s">
        <v>88</v>
      </c>
      <c r="B11" s="20">
        <f>COUNTIF(Leads!$K$4:$K$503,"Lost")</f>
        <v>1</v>
      </c>
    </row>
    <row r="12" spans="1:3" x14ac:dyDescent="0.3">
      <c r="A12" s="19" t="s">
        <v>127</v>
      </c>
      <c r="B12" s="21">
        <f>IF(B10+B11=0,"",B10/(B10+B11))</f>
        <v>0.5</v>
      </c>
    </row>
    <row r="13" spans="1:3" x14ac:dyDescent="0.3">
      <c r="A13" s="19" t="str">
        <f>"Open pipeline value ("&amp;Setup!$B$4&amp;")"</f>
        <v>Open pipeline value (₹)</v>
      </c>
      <c r="B13" s="22">
        <f>SUMIFS(Leads!$I$4:$I$503,Leads!$B$4:$B$503,"&lt;&gt;",Leads!$K$4:$K$503,"&lt;&gt;Won",Leads!$K$4:$K$503,"&lt;&gt;Lost")</f>
        <v>3031000</v>
      </c>
    </row>
    <row r="14" spans="1:3" x14ac:dyDescent="0.3">
      <c r="A14" s="19" t="str">
        <f>"Won value ("&amp;Setup!$B$4&amp;")"</f>
        <v>Won value (₹)</v>
      </c>
      <c r="B14" s="22">
        <f>SUMIF(Leads!$K$4:$K$503,"Won",Leads!$I$4:$I$503)</f>
        <v>180000</v>
      </c>
    </row>
    <row r="16" spans="1:3" ht="31.95" customHeight="1" x14ac:dyDescent="0.3">
      <c r="A16" s="12" t="s">
        <v>36</v>
      </c>
      <c r="B16" s="12" t="s">
        <v>128</v>
      </c>
      <c r="C16" s="12" t="str">
        <f>"Value ("&amp;Setup!$B$4&amp;")"</f>
        <v>Value (₹)</v>
      </c>
    </row>
    <row r="17" spans="1:6" x14ac:dyDescent="0.3">
      <c r="A17" s="19" t="str">
        <f>IF(Setup!F10="","",Setup!F10)</f>
        <v>New</v>
      </c>
      <c r="B17" s="23">
        <f>IF($A17="","",COUNTIF(Leads!$K$4:$K$503,$A17))</f>
        <v>2</v>
      </c>
      <c r="C17" s="24">
        <f>IF($A17="","",SUMIF(Leads!$K$4:$K$503,$A17,Leads!$I$4:$I$503))</f>
        <v>101000</v>
      </c>
    </row>
    <row r="18" spans="1:6" x14ac:dyDescent="0.3">
      <c r="A18" s="19" t="str">
        <f>IF(Setup!F11="","",Setup!F11)</f>
        <v>Contacted</v>
      </c>
      <c r="B18" s="23">
        <f>IF($A18="","",COUNTIF(Leads!$K$4:$K$503,$A18))</f>
        <v>1</v>
      </c>
      <c r="C18" s="24">
        <f>IF($A18="","",SUMIF(Leads!$K$4:$K$503,$A18,Leads!$I$4:$I$503))</f>
        <v>420000</v>
      </c>
    </row>
    <row r="19" spans="1:6" x14ac:dyDescent="0.3">
      <c r="A19" s="19" t="str">
        <f>IF(Setup!F12="","",Setup!F12)</f>
        <v>Qualified</v>
      </c>
      <c r="B19" s="23">
        <f>IF($A19="","",COUNTIF(Leads!$K$4:$K$503,$A19))</f>
        <v>1</v>
      </c>
      <c r="C19" s="24">
        <f>IF($A19="","",SUMIF(Leads!$K$4:$K$503,$A19,Leads!$I$4:$I$503))</f>
        <v>270000</v>
      </c>
    </row>
    <row r="20" spans="1:6" x14ac:dyDescent="0.3">
      <c r="A20" s="19" t="str">
        <f>IF(Setup!F13="","",Setup!F13)</f>
        <v>Proposal sent</v>
      </c>
      <c r="B20" s="23">
        <f>IF($A20="","",COUNTIF(Leads!$K$4:$K$503,$A20))</f>
        <v>2</v>
      </c>
      <c r="C20" s="24">
        <f>IF($A20="","",SUMIF(Leads!$K$4:$K$503,$A20,Leads!$I$4:$I$503))</f>
        <v>1090000</v>
      </c>
    </row>
    <row r="21" spans="1:6" x14ac:dyDescent="0.3">
      <c r="A21" s="19" t="str">
        <f>IF(Setup!F14="","",Setup!F14)</f>
        <v>Negotiation</v>
      </c>
      <c r="B21" s="23">
        <f>IF($A21="","",COUNTIF(Leads!$K$4:$K$503,$A21))</f>
        <v>1</v>
      </c>
      <c r="C21" s="24">
        <f>IF($A21="","",SUMIF(Leads!$K$4:$K$503,$A21,Leads!$I$4:$I$503))</f>
        <v>1150000</v>
      </c>
    </row>
    <row r="22" spans="1:6" x14ac:dyDescent="0.3">
      <c r="A22" s="19" t="str">
        <f>IF(Setup!F15="","",Setup!F15)</f>
        <v>Won</v>
      </c>
      <c r="B22" s="23">
        <f>IF($A22="","",COUNTIF(Leads!$K$4:$K$503,$A22))</f>
        <v>1</v>
      </c>
      <c r="C22" s="24">
        <f>IF($A22="","",SUMIF(Leads!$K$4:$K$503,$A22,Leads!$I$4:$I$503))</f>
        <v>180000</v>
      </c>
    </row>
    <row r="23" spans="1:6" x14ac:dyDescent="0.3">
      <c r="A23" s="19" t="str">
        <f>IF(Setup!F16="","",Setup!F16)</f>
        <v>Lost</v>
      </c>
      <c r="B23" s="23">
        <f>IF($A23="","",COUNTIF(Leads!$K$4:$K$503,$A23))</f>
        <v>1</v>
      </c>
      <c r="C23" s="24">
        <f>IF($A23="","",SUMIF(Leads!$K$4:$K$503,$A23,Leads!$I$4:$I$503))</f>
        <v>95000</v>
      </c>
    </row>
    <row r="24" spans="1:6" x14ac:dyDescent="0.3">
      <c r="A24" s="19" t="str">
        <f>IF(Setup!F17="","",Setup!F17)</f>
        <v/>
      </c>
      <c r="B24" s="23" t="str">
        <f>IF($A24="","",COUNTIF(Leads!$K$4:$K$503,$A24))</f>
        <v/>
      </c>
      <c r="C24" s="24" t="str">
        <f>IF($A24="","",SUMIF(Leads!$K$4:$K$503,$A24,Leads!$I$4:$I$503))</f>
        <v/>
      </c>
    </row>
    <row r="25" spans="1:6" x14ac:dyDescent="0.3">
      <c r="A25" s="19" t="str">
        <f>IF(Setup!F18="","",Setup!F18)</f>
        <v/>
      </c>
      <c r="B25" s="23" t="str">
        <f>IF($A25="","",COUNTIF(Leads!$K$4:$K$503,$A25))</f>
        <v/>
      </c>
      <c r="C25" s="24" t="str">
        <f>IF($A25="","",SUMIF(Leads!$K$4:$K$503,$A25,Leads!$I$4:$I$503))</f>
        <v/>
      </c>
    </row>
    <row r="26" spans="1:6" x14ac:dyDescent="0.3">
      <c r="A26" s="19" t="str">
        <f>IF(Setup!F19="","",Setup!F19)</f>
        <v/>
      </c>
      <c r="B26" s="23" t="str">
        <f>IF($A26="","",COUNTIF(Leads!$K$4:$K$503,$A26))</f>
        <v/>
      </c>
      <c r="C26" s="24" t="str">
        <f>IF($A26="","",SUMIF(Leads!$K$4:$K$503,$A26,Leads!$I$4:$I$503))</f>
        <v/>
      </c>
    </row>
    <row r="28" spans="1:6" ht="31.95" customHeight="1" x14ac:dyDescent="0.3">
      <c r="A28" s="12" t="s">
        <v>129</v>
      </c>
      <c r="B28" s="12" t="s">
        <v>128</v>
      </c>
      <c r="C28" s="12" t="s">
        <v>79</v>
      </c>
      <c r="D28" s="12" t="s">
        <v>88</v>
      </c>
      <c r="E28" s="12" t="s">
        <v>130</v>
      </c>
      <c r="F28" s="12" t="str">
        <f>"Won value ("&amp;Setup!$B$4&amp;")"</f>
        <v>Won value (₹)</v>
      </c>
    </row>
    <row r="29" spans="1:6" x14ac:dyDescent="0.3">
      <c r="A29" s="19" t="str">
        <f>IF(Setup!E10="","",Setup!E10)</f>
        <v>Website</v>
      </c>
      <c r="B29" s="23">
        <f>IF($A29="","",COUNTIF(Leads!$G$4:$G$503,$A29))</f>
        <v>1</v>
      </c>
      <c r="C29" s="23">
        <f>IF($A29="","",COUNTIFS(Leads!$G$4:$G$503,$A29,Leads!$K$4:$K$503,"Won"))</f>
        <v>0</v>
      </c>
      <c r="D29" s="23">
        <f>IF($A29="","",COUNTIFS(Leads!$G$4:$G$503,$A29,Leads!$K$4:$K$503,"Lost"))</f>
        <v>0</v>
      </c>
      <c r="E29" s="25" t="str">
        <f t="shared" ref="E29:E43" si="0">IF(N($C29)+N($D29)=0,"",$C29/($C29+$D29))</f>
        <v/>
      </c>
      <c r="F29" s="24">
        <f>IF($A29="","",SUMIFS(Leads!$I$4:$I$503,Leads!$G$4:$G$503,$A29,Leads!$K$4:$K$503,"Won"))</f>
        <v>0</v>
      </c>
    </row>
    <row r="30" spans="1:6" x14ac:dyDescent="0.3">
      <c r="A30" s="19" t="str">
        <f>IF(Setup!E11="","",Setup!E11)</f>
        <v>Phone enquiry</v>
      </c>
      <c r="B30" s="23">
        <f>IF($A30="","",COUNTIF(Leads!$G$4:$G$503,$A30))</f>
        <v>1</v>
      </c>
      <c r="C30" s="23">
        <f>IF($A30="","",COUNTIFS(Leads!$G$4:$G$503,$A30,Leads!$K$4:$K$503,"Won"))</f>
        <v>0</v>
      </c>
      <c r="D30" s="23">
        <f>IF($A30="","",COUNTIFS(Leads!$G$4:$G$503,$A30,Leads!$K$4:$K$503,"Lost"))</f>
        <v>1</v>
      </c>
      <c r="E30" s="25">
        <f t="shared" si="0"/>
        <v>0</v>
      </c>
      <c r="F30" s="24">
        <f>IF($A30="","",SUMIFS(Leads!$I$4:$I$503,Leads!$G$4:$G$503,$A30,Leads!$K$4:$K$503,"Won"))</f>
        <v>0</v>
      </c>
    </row>
    <row r="31" spans="1:6" x14ac:dyDescent="0.3">
      <c r="A31" s="19" t="str">
        <f>IF(Setup!E12="","",Setup!E12)</f>
        <v>WhatsApp</v>
      </c>
      <c r="B31" s="23">
        <f>IF($A31="","",COUNTIF(Leads!$G$4:$G$503,$A31))</f>
        <v>1</v>
      </c>
      <c r="C31" s="23">
        <f>IF($A31="","",COUNTIFS(Leads!$G$4:$G$503,$A31,Leads!$K$4:$K$503,"Won"))</f>
        <v>0</v>
      </c>
      <c r="D31" s="23">
        <f>IF($A31="","",COUNTIFS(Leads!$G$4:$G$503,$A31,Leads!$K$4:$K$503,"Lost"))</f>
        <v>0</v>
      </c>
      <c r="E31" s="25" t="str">
        <f t="shared" si="0"/>
        <v/>
      </c>
      <c r="F31" s="24">
        <f>IF($A31="","",SUMIFS(Leads!$I$4:$I$503,Leads!$G$4:$G$503,$A31,Leads!$K$4:$K$503,"Won"))</f>
        <v>0</v>
      </c>
    </row>
    <row r="32" spans="1:6" x14ac:dyDescent="0.3">
      <c r="A32" s="19" t="str">
        <f>IF(Setup!E13="","",Setup!E13)</f>
        <v>Walk-in</v>
      </c>
      <c r="B32" s="23">
        <f>IF($A32="","",COUNTIF(Leads!$G$4:$G$503,$A32))</f>
        <v>1</v>
      </c>
      <c r="C32" s="23">
        <f>IF($A32="","",COUNTIFS(Leads!$G$4:$G$503,$A32,Leads!$K$4:$K$503,"Won"))</f>
        <v>0</v>
      </c>
      <c r="D32" s="23">
        <f>IF($A32="","",COUNTIFS(Leads!$G$4:$G$503,$A32,Leads!$K$4:$K$503,"Lost"))</f>
        <v>0</v>
      </c>
      <c r="E32" s="25" t="str">
        <f t="shared" si="0"/>
        <v/>
      </c>
      <c r="F32" s="24">
        <f>IF($A32="","",SUMIFS(Leads!$I$4:$I$503,Leads!$G$4:$G$503,$A32,Leads!$K$4:$K$503,"Won"))</f>
        <v>0</v>
      </c>
    </row>
    <row r="33" spans="1:6" x14ac:dyDescent="0.3">
      <c r="A33" s="19" t="str">
        <f>IF(Setup!E14="","",Setup!E14)</f>
        <v>Referral</v>
      </c>
      <c r="B33" s="23">
        <f>IF($A33="","",COUNTIF(Leads!$G$4:$G$503,$A33))</f>
        <v>1</v>
      </c>
      <c r="C33" s="23">
        <f>IF($A33="","",COUNTIFS(Leads!$G$4:$G$503,$A33,Leads!$K$4:$K$503,"Won"))</f>
        <v>0</v>
      </c>
      <c r="D33" s="23">
        <f>IF($A33="","",COUNTIFS(Leads!$G$4:$G$503,$A33,Leads!$K$4:$K$503,"Lost"))</f>
        <v>0</v>
      </c>
      <c r="E33" s="25" t="str">
        <f t="shared" si="0"/>
        <v/>
      </c>
      <c r="F33" s="24">
        <f>IF($A33="","",SUMIFS(Leads!$I$4:$I$503,Leads!$G$4:$G$503,$A33,Leads!$K$4:$K$503,"Won"))</f>
        <v>0</v>
      </c>
    </row>
    <row r="34" spans="1:6" x14ac:dyDescent="0.3">
      <c r="A34" s="19" t="str">
        <f>IF(Setup!E15="","",Setup!E15)</f>
        <v>Social media</v>
      </c>
      <c r="B34" s="23">
        <f>IF($A34="","",COUNTIF(Leads!$G$4:$G$503,$A34))</f>
        <v>1</v>
      </c>
      <c r="C34" s="23">
        <f>IF($A34="","",COUNTIFS(Leads!$G$4:$G$503,$A34,Leads!$K$4:$K$503,"Won"))</f>
        <v>0</v>
      </c>
      <c r="D34" s="23">
        <f>IF($A34="","",COUNTIFS(Leads!$G$4:$G$503,$A34,Leads!$K$4:$K$503,"Lost"))</f>
        <v>0</v>
      </c>
      <c r="E34" s="25" t="str">
        <f t="shared" si="0"/>
        <v/>
      </c>
      <c r="F34" s="24">
        <f>IF($A34="","",SUMIFS(Leads!$I$4:$I$503,Leads!$G$4:$G$503,$A34,Leads!$K$4:$K$503,"Won"))</f>
        <v>0</v>
      </c>
    </row>
    <row r="35" spans="1:6" x14ac:dyDescent="0.3">
      <c r="A35" s="19" t="str">
        <f>IF(Setup!E16="","",Setup!E16)</f>
        <v>Email campaign</v>
      </c>
      <c r="B35" s="23">
        <f>IF($A35="","",COUNTIF(Leads!$G$4:$G$503,$A35))</f>
        <v>1</v>
      </c>
      <c r="C35" s="23">
        <f>IF($A35="","",COUNTIFS(Leads!$G$4:$G$503,$A35,Leads!$K$4:$K$503,"Won"))</f>
        <v>0</v>
      </c>
      <c r="D35" s="23">
        <f>IF($A35="","",COUNTIFS(Leads!$G$4:$G$503,$A35,Leads!$K$4:$K$503,"Lost"))</f>
        <v>0</v>
      </c>
      <c r="E35" s="25" t="str">
        <f t="shared" si="0"/>
        <v/>
      </c>
      <c r="F35" s="24">
        <f>IF($A35="","",SUMIFS(Leads!$I$4:$I$503,Leads!$G$4:$G$503,$A35,Leads!$K$4:$K$503,"Won"))</f>
        <v>0</v>
      </c>
    </row>
    <row r="36" spans="1:6" x14ac:dyDescent="0.3">
      <c r="A36" s="19" t="str">
        <f>IF(Setup!E17="","",Setup!E17)</f>
        <v>Trade show / exhibition</v>
      </c>
      <c r="B36" s="23">
        <f>IF($A36="","",COUNTIF(Leads!$G$4:$G$503,$A36))</f>
        <v>1</v>
      </c>
      <c r="C36" s="23">
        <f>IF($A36="","",COUNTIFS(Leads!$G$4:$G$503,$A36,Leads!$K$4:$K$503,"Won"))</f>
        <v>1</v>
      </c>
      <c r="D36" s="23">
        <f>IF($A36="","",COUNTIFS(Leads!$G$4:$G$503,$A36,Leads!$K$4:$K$503,"Lost"))</f>
        <v>0</v>
      </c>
      <c r="E36" s="25">
        <f t="shared" si="0"/>
        <v>1</v>
      </c>
      <c r="F36" s="24">
        <f>IF($A36="","",SUMIFS(Leads!$I$4:$I$503,Leads!$G$4:$G$503,$A36,Leads!$K$4:$K$503,"Won"))</f>
        <v>180000</v>
      </c>
    </row>
    <row r="37" spans="1:6" x14ac:dyDescent="0.3">
      <c r="A37" s="19" t="str">
        <f>IF(Setup!E18="","",Setup!E18)</f>
        <v>Partner / dealer</v>
      </c>
      <c r="B37" s="23">
        <f>IF($A37="","",COUNTIF(Leads!$G$4:$G$503,$A37))</f>
        <v>1</v>
      </c>
      <c r="C37" s="23">
        <f>IF($A37="","",COUNTIFS(Leads!$G$4:$G$503,$A37,Leads!$K$4:$K$503,"Won"))</f>
        <v>0</v>
      </c>
      <c r="D37" s="23">
        <f>IF($A37="","",COUNTIFS(Leads!$G$4:$G$503,$A37,Leads!$K$4:$K$503,"Lost"))</f>
        <v>0</v>
      </c>
      <c r="E37" s="25" t="str">
        <f t="shared" si="0"/>
        <v/>
      </c>
      <c r="F37" s="24">
        <f>IF($A37="","",SUMIFS(Leads!$I$4:$I$503,Leads!$G$4:$G$503,$A37,Leads!$K$4:$K$503,"Won"))</f>
        <v>0</v>
      </c>
    </row>
    <row r="38" spans="1:6" x14ac:dyDescent="0.3">
      <c r="A38" s="19" t="str">
        <f>IF(Setup!E19="","",Setup!E19)</f>
        <v>Online marketplace</v>
      </c>
      <c r="B38" s="23">
        <f>IF($A38="","",COUNTIF(Leads!$G$4:$G$503,$A38))</f>
        <v>0</v>
      </c>
      <c r="C38" s="23">
        <f>IF($A38="","",COUNTIFS(Leads!$G$4:$G$503,$A38,Leads!$K$4:$K$503,"Won"))</f>
        <v>0</v>
      </c>
      <c r="D38" s="23">
        <f>IF($A38="","",COUNTIFS(Leads!$G$4:$G$503,$A38,Leads!$K$4:$K$503,"Lost"))</f>
        <v>0</v>
      </c>
      <c r="E38" s="25" t="str">
        <f t="shared" si="0"/>
        <v/>
      </c>
      <c r="F38" s="24">
        <f>IF($A38="","",SUMIFS(Leads!$I$4:$I$503,Leads!$G$4:$G$503,$A38,Leads!$K$4:$K$503,"Won"))</f>
        <v>0</v>
      </c>
    </row>
    <row r="39" spans="1:6" x14ac:dyDescent="0.3">
      <c r="A39" s="19" t="str">
        <f>IF(Setup!E20="","",Setup!E20)</f>
        <v>Cold call</v>
      </c>
      <c r="B39" s="23">
        <f>IF($A39="","",COUNTIF(Leads!$G$4:$G$503,$A39))</f>
        <v>0</v>
      </c>
      <c r="C39" s="23">
        <f>IF($A39="","",COUNTIFS(Leads!$G$4:$G$503,$A39,Leads!$K$4:$K$503,"Won"))</f>
        <v>0</v>
      </c>
      <c r="D39" s="23">
        <f>IF($A39="","",COUNTIFS(Leads!$G$4:$G$503,$A39,Leads!$K$4:$K$503,"Lost"))</f>
        <v>0</v>
      </c>
      <c r="E39" s="25" t="str">
        <f t="shared" si="0"/>
        <v/>
      </c>
      <c r="F39" s="24">
        <f>IF($A39="","",SUMIFS(Leads!$I$4:$I$503,Leads!$G$4:$G$503,$A39,Leads!$K$4:$K$503,"Won"))</f>
        <v>0</v>
      </c>
    </row>
    <row r="40" spans="1:6" x14ac:dyDescent="0.3">
      <c r="A40" s="19" t="str">
        <f>IF(Setup!E21="","",Setup!E21)</f>
        <v/>
      </c>
      <c r="B40" s="23" t="str">
        <f>IF($A40="","",COUNTIF(Leads!$G$4:$G$503,$A40))</f>
        <v/>
      </c>
      <c r="C40" s="23" t="str">
        <f>IF($A40="","",COUNTIFS(Leads!$G$4:$G$503,$A40,Leads!$K$4:$K$503,"Won"))</f>
        <v/>
      </c>
      <c r="D40" s="23" t="str">
        <f>IF($A40="","",COUNTIFS(Leads!$G$4:$G$503,$A40,Leads!$K$4:$K$503,"Lost"))</f>
        <v/>
      </c>
      <c r="E40" s="25" t="str">
        <f t="shared" si="0"/>
        <v/>
      </c>
      <c r="F40" s="24" t="str">
        <f>IF($A40="","",SUMIFS(Leads!$I$4:$I$503,Leads!$G$4:$G$503,$A40,Leads!$K$4:$K$503,"Won"))</f>
        <v/>
      </c>
    </row>
    <row r="41" spans="1:6" x14ac:dyDescent="0.3">
      <c r="A41" s="19" t="str">
        <f>IF(Setup!E22="","",Setup!E22)</f>
        <v/>
      </c>
      <c r="B41" s="23" t="str">
        <f>IF($A41="","",COUNTIF(Leads!$G$4:$G$503,$A41))</f>
        <v/>
      </c>
      <c r="C41" s="23" t="str">
        <f>IF($A41="","",COUNTIFS(Leads!$G$4:$G$503,$A41,Leads!$K$4:$K$503,"Won"))</f>
        <v/>
      </c>
      <c r="D41" s="23" t="str">
        <f>IF($A41="","",COUNTIFS(Leads!$G$4:$G$503,$A41,Leads!$K$4:$K$503,"Lost"))</f>
        <v/>
      </c>
      <c r="E41" s="25" t="str">
        <f t="shared" si="0"/>
        <v/>
      </c>
      <c r="F41" s="24" t="str">
        <f>IF($A41="","",SUMIFS(Leads!$I$4:$I$503,Leads!$G$4:$G$503,$A41,Leads!$K$4:$K$503,"Won"))</f>
        <v/>
      </c>
    </row>
    <row r="42" spans="1:6" x14ac:dyDescent="0.3">
      <c r="A42" s="19" t="str">
        <f>IF(Setup!E23="","",Setup!E23)</f>
        <v/>
      </c>
      <c r="B42" s="23" t="str">
        <f>IF($A42="","",COUNTIF(Leads!$G$4:$G$503,$A42))</f>
        <v/>
      </c>
      <c r="C42" s="23" t="str">
        <f>IF($A42="","",COUNTIFS(Leads!$G$4:$G$503,$A42,Leads!$K$4:$K$503,"Won"))</f>
        <v/>
      </c>
      <c r="D42" s="23" t="str">
        <f>IF($A42="","",COUNTIFS(Leads!$G$4:$G$503,$A42,Leads!$K$4:$K$503,"Lost"))</f>
        <v/>
      </c>
      <c r="E42" s="25" t="str">
        <f t="shared" si="0"/>
        <v/>
      </c>
      <c r="F42" s="24" t="str">
        <f>IF($A42="","",SUMIFS(Leads!$I$4:$I$503,Leads!$G$4:$G$503,$A42,Leads!$K$4:$K$503,"Won"))</f>
        <v/>
      </c>
    </row>
    <row r="43" spans="1:6" x14ac:dyDescent="0.3">
      <c r="A43" s="19" t="str">
        <f>IF(Setup!E24="","",Setup!E24)</f>
        <v/>
      </c>
      <c r="B43" s="23" t="str">
        <f>IF($A43="","",COUNTIF(Leads!$G$4:$G$503,$A43))</f>
        <v/>
      </c>
      <c r="C43" s="23" t="str">
        <f>IF($A43="","",COUNTIFS(Leads!$G$4:$G$503,$A43,Leads!$K$4:$K$503,"Won"))</f>
        <v/>
      </c>
      <c r="D43" s="23" t="str">
        <f>IF($A43="","",COUNTIFS(Leads!$G$4:$G$503,$A43,Leads!$K$4:$K$503,"Lost"))</f>
        <v/>
      </c>
      <c r="E43" s="25" t="str">
        <f t="shared" si="0"/>
        <v/>
      </c>
      <c r="F43" s="24" t="str">
        <f>IF($A43="","",SUMIFS(Leads!$I$4:$I$503,Leads!$G$4:$G$503,$A43,Leads!$K$4:$K$503,"Won"))</f>
        <v/>
      </c>
    </row>
    <row r="45" spans="1:6" ht="31.95" customHeight="1" x14ac:dyDescent="0.3">
      <c r="A45" s="12" t="s">
        <v>131</v>
      </c>
      <c r="B45" s="12" t="s">
        <v>123</v>
      </c>
      <c r="C45" s="12" t="s">
        <v>132</v>
      </c>
      <c r="D45" s="12" t="s">
        <v>79</v>
      </c>
      <c r="E45" s="12" t="str">
        <f>"Won value ("&amp;Setup!$B$4&amp;")"</f>
        <v>Won value (₹)</v>
      </c>
    </row>
    <row r="46" spans="1:6" x14ac:dyDescent="0.3">
      <c r="A46" s="19" t="str">
        <f>IF(Setup!D10="","",Setup!D10)</f>
        <v>Anita</v>
      </c>
      <c r="B46" s="23">
        <f>IF($A46="","",COUNTIFS(Leads!$J$4:$J$503,$A46,Leads!$K$4:$K$503,"&lt;&gt;Won",Leads!$K$4:$K$503,"&lt;&gt;Lost"))</f>
        <v>3</v>
      </c>
      <c r="C46" s="23">
        <f ca="1">IF($A46="","",COUNTIFS(Leads!$J$4:$J$503,$A46,Leads!$O$4:$O$503,"Overdue"))</f>
        <v>1</v>
      </c>
      <c r="D46" s="23">
        <f>IF($A46="","",COUNTIFS(Leads!$J$4:$J$503,$A46,Leads!$K$4:$K$503,"Won"))</f>
        <v>0</v>
      </c>
      <c r="E46" s="24">
        <f>IF($A46="","",SUMIFS(Leads!$I$4:$I$503,Leads!$J$4:$J$503,$A46,Leads!$K$4:$K$503,"Won"))</f>
        <v>0</v>
      </c>
    </row>
    <row r="47" spans="1:6" x14ac:dyDescent="0.3">
      <c r="A47" s="19" t="str">
        <f>IF(Setup!D11="","",Setup!D11)</f>
        <v>Karan</v>
      </c>
      <c r="B47" s="23">
        <f>IF($A47="","",COUNTIFS(Leads!$J$4:$J$503,$A47,Leads!$K$4:$K$503,"&lt;&gt;Won",Leads!$K$4:$K$503,"&lt;&gt;Lost"))</f>
        <v>2</v>
      </c>
      <c r="C47" s="23">
        <f ca="1">IF($A47="","",COUNTIFS(Leads!$J$4:$J$503,$A47,Leads!$O$4:$O$503,"Overdue"))</f>
        <v>1</v>
      </c>
      <c r="D47" s="23">
        <f>IF($A47="","",COUNTIFS(Leads!$J$4:$J$503,$A47,Leads!$K$4:$K$503,"Won"))</f>
        <v>0</v>
      </c>
      <c r="E47" s="24">
        <f>IF($A47="","",SUMIFS(Leads!$I$4:$I$503,Leads!$J$4:$J$503,$A47,Leads!$K$4:$K$503,"Won"))</f>
        <v>0</v>
      </c>
    </row>
    <row r="48" spans="1:6" x14ac:dyDescent="0.3">
      <c r="A48" s="19" t="str">
        <f>IF(Setup!D12="","",Setup!D12)</f>
        <v>Divya</v>
      </c>
      <c r="B48" s="23">
        <f>IF($A48="","",COUNTIFS(Leads!$J$4:$J$503,$A48,Leads!$K$4:$K$503,"&lt;&gt;Won",Leads!$K$4:$K$503,"&lt;&gt;Lost"))</f>
        <v>2</v>
      </c>
      <c r="C48" s="23">
        <f ca="1">IF($A48="","",COUNTIFS(Leads!$J$4:$J$503,$A48,Leads!$O$4:$O$503,"Overdue"))</f>
        <v>0</v>
      </c>
      <c r="D48" s="23">
        <f>IF($A48="","",COUNTIFS(Leads!$J$4:$J$503,$A48,Leads!$K$4:$K$503,"Won"))</f>
        <v>1</v>
      </c>
      <c r="E48" s="24">
        <f>IF($A48="","",SUMIFS(Leads!$I$4:$I$503,Leads!$J$4:$J$503,$A48,Leads!$K$4:$K$503,"Won"))</f>
        <v>180000</v>
      </c>
    </row>
    <row r="49" spans="1:5" x14ac:dyDescent="0.3">
      <c r="A49" s="19" t="str">
        <f>IF(Setup!D13="","",Setup!D13)</f>
        <v/>
      </c>
      <c r="B49" s="23" t="str">
        <f>IF($A49="","",COUNTIFS(Leads!$J$4:$J$503,$A49,Leads!$K$4:$K$503,"&lt;&gt;Won",Leads!$K$4:$K$503,"&lt;&gt;Lost"))</f>
        <v/>
      </c>
      <c r="C49" s="23" t="str">
        <f>IF($A49="","",COUNTIFS(Leads!$J$4:$J$503,$A49,Leads!$O$4:$O$503,"Overdue"))</f>
        <v/>
      </c>
      <c r="D49" s="23" t="str">
        <f>IF($A49="","",COUNTIFS(Leads!$J$4:$J$503,$A49,Leads!$K$4:$K$503,"Won"))</f>
        <v/>
      </c>
      <c r="E49" s="24" t="str">
        <f>IF($A49="","",SUMIFS(Leads!$I$4:$I$503,Leads!$J$4:$J$503,$A49,Leads!$K$4:$K$503,"Won"))</f>
        <v/>
      </c>
    </row>
    <row r="50" spans="1:5" x14ac:dyDescent="0.3">
      <c r="A50" s="19" t="str">
        <f>IF(Setup!D14="","",Setup!D14)</f>
        <v/>
      </c>
      <c r="B50" s="23" t="str">
        <f>IF($A50="","",COUNTIFS(Leads!$J$4:$J$503,$A50,Leads!$K$4:$K$503,"&lt;&gt;Won",Leads!$K$4:$K$503,"&lt;&gt;Lost"))</f>
        <v/>
      </c>
      <c r="C50" s="23" t="str">
        <f>IF($A50="","",COUNTIFS(Leads!$J$4:$J$503,$A50,Leads!$O$4:$O$503,"Overdue"))</f>
        <v/>
      </c>
      <c r="D50" s="23" t="str">
        <f>IF($A50="","",COUNTIFS(Leads!$J$4:$J$503,$A50,Leads!$K$4:$K$503,"Won"))</f>
        <v/>
      </c>
      <c r="E50" s="24" t="str">
        <f>IF($A50="","",SUMIFS(Leads!$I$4:$I$503,Leads!$J$4:$J$503,$A50,Leads!$K$4:$K$503,"Won"))</f>
        <v/>
      </c>
    </row>
    <row r="51" spans="1:5" x14ac:dyDescent="0.3">
      <c r="A51" s="19" t="str">
        <f>IF(Setup!D15="","",Setup!D15)</f>
        <v/>
      </c>
      <c r="B51" s="23" t="str">
        <f>IF($A51="","",COUNTIFS(Leads!$J$4:$J$503,$A51,Leads!$K$4:$K$503,"&lt;&gt;Won",Leads!$K$4:$K$503,"&lt;&gt;Lost"))</f>
        <v/>
      </c>
      <c r="C51" s="23" t="str">
        <f>IF($A51="","",COUNTIFS(Leads!$J$4:$J$503,$A51,Leads!$O$4:$O$503,"Overdue"))</f>
        <v/>
      </c>
      <c r="D51" s="23" t="str">
        <f>IF($A51="","",COUNTIFS(Leads!$J$4:$J$503,$A51,Leads!$K$4:$K$503,"Won"))</f>
        <v/>
      </c>
      <c r="E51" s="24" t="str">
        <f>IF($A51="","",SUMIFS(Leads!$I$4:$I$503,Leads!$J$4:$J$503,$A51,Leads!$K$4:$K$503,"Won"))</f>
        <v/>
      </c>
    </row>
    <row r="52" spans="1:5" x14ac:dyDescent="0.3">
      <c r="A52" s="19" t="str">
        <f>IF(Setup!D16="","",Setup!D16)</f>
        <v/>
      </c>
      <c r="B52" s="23" t="str">
        <f>IF($A52="","",COUNTIFS(Leads!$J$4:$J$503,$A52,Leads!$K$4:$K$503,"&lt;&gt;Won",Leads!$K$4:$K$503,"&lt;&gt;Lost"))</f>
        <v/>
      </c>
      <c r="C52" s="23" t="str">
        <f>IF($A52="","",COUNTIFS(Leads!$J$4:$J$503,$A52,Leads!$O$4:$O$503,"Overdue"))</f>
        <v/>
      </c>
      <c r="D52" s="23" t="str">
        <f>IF($A52="","",COUNTIFS(Leads!$J$4:$J$503,$A52,Leads!$K$4:$K$503,"Won"))</f>
        <v/>
      </c>
      <c r="E52" s="24" t="str">
        <f>IF($A52="","",SUMIFS(Leads!$I$4:$I$503,Leads!$J$4:$J$503,$A52,Leads!$K$4:$K$503,"Won"))</f>
        <v/>
      </c>
    </row>
    <row r="53" spans="1:5" x14ac:dyDescent="0.3">
      <c r="A53" s="19" t="str">
        <f>IF(Setup!D17="","",Setup!D17)</f>
        <v/>
      </c>
      <c r="B53" s="23" t="str">
        <f>IF($A53="","",COUNTIFS(Leads!$J$4:$J$503,$A53,Leads!$K$4:$K$503,"&lt;&gt;Won",Leads!$K$4:$K$503,"&lt;&gt;Lost"))</f>
        <v/>
      </c>
      <c r="C53" s="23" t="str">
        <f>IF($A53="","",COUNTIFS(Leads!$J$4:$J$503,$A53,Leads!$O$4:$O$503,"Overdue"))</f>
        <v/>
      </c>
      <c r="D53" s="23" t="str">
        <f>IF($A53="","",COUNTIFS(Leads!$J$4:$J$503,$A53,Leads!$K$4:$K$503,"Won"))</f>
        <v/>
      </c>
      <c r="E53" s="24" t="str">
        <f>IF($A53="","",SUMIFS(Leads!$I$4:$I$503,Leads!$J$4:$J$503,$A53,Leads!$K$4:$K$503,"Won"))</f>
        <v/>
      </c>
    </row>
    <row r="54" spans="1:5" x14ac:dyDescent="0.3">
      <c r="A54" s="19" t="str">
        <f>IF(Setup!D18="","",Setup!D18)</f>
        <v/>
      </c>
      <c r="B54" s="23" t="str">
        <f>IF($A54="","",COUNTIFS(Leads!$J$4:$J$503,$A54,Leads!$K$4:$K$503,"&lt;&gt;Won",Leads!$K$4:$K$503,"&lt;&gt;Lost"))</f>
        <v/>
      </c>
      <c r="C54" s="23" t="str">
        <f>IF($A54="","",COUNTIFS(Leads!$J$4:$J$503,$A54,Leads!$O$4:$O$503,"Overdue"))</f>
        <v/>
      </c>
      <c r="D54" s="23" t="str">
        <f>IF($A54="","",COUNTIFS(Leads!$J$4:$J$503,$A54,Leads!$K$4:$K$503,"Won"))</f>
        <v/>
      </c>
      <c r="E54" s="24" t="str">
        <f>IF($A54="","",SUMIFS(Leads!$I$4:$I$503,Leads!$J$4:$J$503,$A54,Leads!$K$4:$K$503,"Won"))</f>
        <v/>
      </c>
    </row>
    <row r="55" spans="1:5" x14ac:dyDescent="0.3">
      <c r="A55" s="19" t="str">
        <f>IF(Setup!D19="","",Setup!D19)</f>
        <v/>
      </c>
      <c r="B55" s="23" t="str">
        <f>IF($A55="","",COUNTIFS(Leads!$J$4:$J$503,$A55,Leads!$K$4:$K$503,"&lt;&gt;Won",Leads!$K$4:$K$503,"&lt;&gt;Lost"))</f>
        <v/>
      </c>
      <c r="C55" s="23" t="str">
        <f>IF($A55="","",COUNTIFS(Leads!$J$4:$J$503,$A55,Leads!$O$4:$O$503,"Overdue"))</f>
        <v/>
      </c>
      <c r="D55" s="23" t="str">
        <f>IF($A55="","",COUNTIFS(Leads!$J$4:$J$503,$A55,Leads!$K$4:$K$503,"Won"))</f>
        <v/>
      </c>
      <c r="E55" s="24" t="str">
        <f>IF($A55="","",SUMIFS(Leads!$I$4:$I$503,Leads!$J$4:$J$503,$A55,Leads!$K$4:$K$503,"Won"))</f>
        <v/>
      </c>
    </row>
    <row r="56" spans="1:5" x14ac:dyDescent="0.3">
      <c r="A56" s="19" t="str">
        <f>IF(Setup!D20="","",Setup!D20)</f>
        <v/>
      </c>
      <c r="B56" s="23" t="str">
        <f>IF($A56="","",COUNTIFS(Leads!$J$4:$J$503,$A56,Leads!$K$4:$K$503,"&lt;&gt;Won",Leads!$K$4:$K$503,"&lt;&gt;Lost"))</f>
        <v/>
      </c>
      <c r="C56" s="23" t="str">
        <f>IF($A56="","",COUNTIFS(Leads!$J$4:$J$503,$A56,Leads!$O$4:$O$503,"Overdue"))</f>
        <v/>
      </c>
      <c r="D56" s="23" t="str">
        <f>IF($A56="","",COUNTIFS(Leads!$J$4:$J$503,$A56,Leads!$K$4:$K$503,"Won"))</f>
        <v/>
      </c>
      <c r="E56" s="24" t="str">
        <f>IF($A56="","",SUMIFS(Leads!$I$4:$I$503,Leads!$J$4:$J$503,$A56,Leads!$K$4:$K$503,"Won"))</f>
        <v/>
      </c>
    </row>
    <row r="57" spans="1:5" x14ac:dyDescent="0.3">
      <c r="A57" s="19" t="str">
        <f>IF(Setup!D21="","",Setup!D21)</f>
        <v/>
      </c>
      <c r="B57" s="23" t="str">
        <f>IF($A57="","",COUNTIFS(Leads!$J$4:$J$503,$A57,Leads!$K$4:$K$503,"&lt;&gt;Won",Leads!$K$4:$K$503,"&lt;&gt;Lost"))</f>
        <v/>
      </c>
      <c r="C57" s="23" t="str">
        <f>IF($A57="","",COUNTIFS(Leads!$J$4:$J$503,$A57,Leads!$O$4:$O$503,"Overdue"))</f>
        <v/>
      </c>
      <c r="D57" s="23" t="str">
        <f>IF($A57="","",COUNTIFS(Leads!$J$4:$J$503,$A57,Leads!$K$4:$K$503,"Won"))</f>
        <v/>
      </c>
      <c r="E57" s="24" t="str">
        <f>IF($A57="","",SUMIFS(Leads!$I$4:$I$503,Leads!$J$4:$J$503,$A57,Leads!$K$4:$K$503,"Won"))</f>
        <v/>
      </c>
    </row>
    <row r="58" spans="1:5" x14ac:dyDescent="0.3">
      <c r="A58" s="19" t="str">
        <f>IF(Setup!D22="","",Setup!D22)</f>
        <v/>
      </c>
      <c r="B58" s="23" t="str">
        <f>IF($A58="","",COUNTIFS(Leads!$J$4:$J$503,$A58,Leads!$K$4:$K$503,"&lt;&gt;Won",Leads!$K$4:$K$503,"&lt;&gt;Lost"))</f>
        <v/>
      </c>
      <c r="C58" s="23" t="str">
        <f>IF($A58="","",COUNTIFS(Leads!$J$4:$J$503,$A58,Leads!$O$4:$O$503,"Overdue"))</f>
        <v/>
      </c>
      <c r="D58" s="23" t="str">
        <f>IF($A58="","",COUNTIFS(Leads!$J$4:$J$503,$A58,Leads!$K$4:$K$503,"Won"))</f>
        <v/>
      </c>
      <c r="E58" s="24" t="str">
        <f>IF($A58="","",SUMIFS(Leads!$I$4:$I$503,Leads!$J$4:$J$503,$A58,Leads!$K$4:$K$503,"Won"))</f>
        <v/>
      </c>
    </row>
    <row r="59" spans="1:5" x14ac:dyDescent="0.3">
      <c r="A59" s="19" t="str">
        <f>IF(Setup!D23="","",Setup!D23)</f>
        <v/>
      </c>
      <c r="B59" s="23" t="str">
        <f>IF($A59="","",COUNTIFS(Leads!$J$4:$J$503,$A59,Leads!$K$4:$K$503,"&lt;&gt;Won",Leads!$K$4:$K$503,"&lt;&gt;Lost"))</f>
        <v/>
      </c>
      <c r="C59" s="23" t="str">
        <f>IF($A59="","",COUNTIFS(Leads!$J$4:$J$503,$A59,Leads!$O$4:$O$503,"Overdue"))</f>
        <v/>
      </c>
      <c r="D59" s="23" t="str">
        <f>IF($A59="","",COUNTIFS(Leads!$J$4:$J$503,$A59,Leads!$K$4:$K$503,"Won"))</f>
        <v/>
      </c>
      <c r="E59" s="24" t="str">
        <f>IF($A59="","",SUMIFS(Leads!$I$4:$I$503,Leads!$J$4:$J$503,$A59,Leads!$K$4:$K$503,"Won"))</f>
        <v/>
      </c>
    </row>
    <row r="60" spans="1:5" x14ac:dyDescent="0.3">
      <c r="A60" s="19" t="str">
        <f>IF(Setup!D24="","",Setup!D24)</f>
        <v/>
      </c>
      <c r="B60" s="23" t="str">
        <f>IF($A60="","",COUNTIFS(Leads!$J$4:$J$503,$A60,Leads!$K$4:$K$503,"&lt;&gt;Won",Leads!$K$4:$K$503,"&lt;&gt;Lost"))</f>
        <v/>
      </c>
      <c r="C60" s="23" t="str">
        <f>IF($A60="","",COUNTIFS(Leads!$J$4:$J$503,$A60,Leads!$O$4:$O$503,"Overdue"))</f>
        <v/>
      </c>
      <c r="D60" s="23" t="str">
        <f>IF($A60="","",COUNTIFS(Leads!$J$4:$J$503,$A60,Leads!$K$4:$K$503,"Won"))</f>
        <v/>
      </c>
      <c r="E60" s="24" t="str">
        <f>IF($A60="","",SUMIFS(Leads!$I$4:$I$503,Leads!$J$4:$J$503,$A60,Leads!$K$4:$K$503,"Won"))</f>
        <v/>
      </c>
    </row>
    <row r="61" spans="1:5" x14ac:dyDescent="0.3">
      <c r="A61" s="19" t="str">
        <f>IF(Setup!D25="","",Setup!D25)</f>
        <v/>
      </c>
      <c r="B61" s="23" t="str">
        <f>IF($A61="","",COUNTIFS(Leads!$J$4:$J$503,$A61,Leads!$K$4:$K$503,"&lt;&gt;Won",Leads!$K$4:$K$503,"&lt;&gt;Lost"))</f>
        <v/>
      </c>
      <c r="C61" s="23" t="str">
        <f>IF($A61="","",COUNTIFS(Leads!$J$4:$J$503,$A61,Leads!$O$4:$O$503,"Overdue"))</f>
        <v/>
      </c>
      <c r="D61" s="23" t="str">
        <f>IF($A61="","",COUNTIFS(Leads!$J$4:$J$503,$A61,Leads!$K$4:$K$503,"Won"))</f>
        <v/>
      </c>
      <c r="E61" s="24" t="str">
        <f>IF($A61="","",SUMIFS(Leads!$I$4:$I$503,Leads!$J$4:$J$503,$A61,Leads!$K$4:$K$503,"Won"))</f>
        <v/>
      </c>
    </row>
    <row r="62" spans="1:5" x14ac:dyDescent="0.3">
      <c r="A62" s="19" t="str">
        <f>IF(Setup!D26="","",Setup!D26)</f>
        <v/>
      </c>
      <c r="B62" s="23" t="str">
        <f>IF($A62="","",COUNTIFS(Leads!$J$4:$J$503,$A62,Leads!$K$4:$K$503,"&lt;&gt;Won",Leads!$K$4:$K$503,"&lt;&gt;Lost"))</f>
        <v/>
      </c>
      <c r="C62" s="23" t="str">
        <f>IF($A62="","",COUNTIFS(Leads!$J$4:$J$503,$A62,Leads!$O$4:$O$503,"Overdue"))</f>
        <v/>
      </c>
      <c r="D62" s="23" t="str">
        <f>IF($A62="","",COUNTIFS(Leads!$J$4:$J$503,$A62,Leads!$K$4:$K$503,"Won"))</f>
        <v/>
      </c>
      <c r="E62" s="24" t="str">
        <f>IF($A62="","",SUMIFS(Leads!$I$4:$I$503,Leads!$J$4:$J$503,$A62,Leads!$K$4:$K$503,"Won"))</f>
        <v/>
      </c>
    </row>
    <row r="63" spans="1:5" x14ac:dyDescent="0.3">
      <c r="A63" s="19" t="str">
        <f>IF(Setup!D27="","",Setup!D27)</f>
        <v/>
      </c>
      <c r="B63" s="23" t="str">
        <f>IF($A63="","",COUNTIFS(Leads!$J$4:$J$503,$A63,Leads!$K$4:$K$503,"&lt;&gt;Won",Leads!$K$4:$K$503,"&lt;&gt;Lost"))</f>
        <v/>
      </c>
      <c r="C63" s="23" t="str">
        <f>IF($A63="","",COUNTIFS(Leads!$J$4:$J$503,$A63,Leads!$O$4:$O$503,"Overdue"))</f>
        <v/>
      </c>
      <c r="D63" s="23" t="str">
        <f>IF($A63="","",COUNTIFS(Leads!$J$4:$J$503,$A63,Leads!$K$4:$K$503,"Won"))</f>
        <v/>
      </c>
      <c r="E63" s="24" t="str">
        <f>IF($A63="","",SUMIFS(Leads!$I$4:$I$503,Leads!$J$4:$J$503,$A63,Leads!$K$4:$K$503,"Won"))</f>
        <v/>
      </c>
    </row>
    <row r="64" spans="1:5" x14ac:dyDescent="0.3">
      <c r="A64" s="19" t="str">
        <f>IF(Setup!D28="","",Setup!D28)</f>
        <v/>
      </c>
      <c r="B64" s="23" t="str">
        <f>IF($A64="","",COUNTIFS(Leads!$J$4:$J$503,$A64,Leads!$K$4:$K$503,"&lt;&gt;Won",Leads!$K$4:$K$503,"&lt;&gt;Lost"))</f>
        <v/>
      </c>
      <c r="C64" s="23" t="str">
        <f>IF($A64="","",COUNTIFS(Leads!$J$4:$J$503,$A64,Leads!$O$4:$O$503,"Overdue"))</f>
        <v/>
      </c>
      <c r="D64" s="23" t="str">
        <f>IF($A64="","",COUNTIFS(Leads!$J$4:$J$503,$A64,Leads!$K$4:$K$503,"Won"))</f>
        <v/>
      </c>
      <c r="E64" s="24" t="str">
        <f>IF($A64="","",SUMIFS(Leads!$I$4:$I$503,Leads!$J$4:$J$503,$A64,Leads!$K$4:$K$503,"Won"))</f>
        <v/>
      </c>
    </row>
    <row r="65" spans="1:5" x14ac:dyDescent="0.3">
      <c r="A65" s="19" t="str">
        <f>IF(Setup!D29="","",Setup!D29)</f>
        <v/>
      </c>
      <c r="B65" s="23" t="str">
        <f>IF($A65="","",COUNTIFS(Leads!$J$4:$J$503,$A65,Leads!$K$4:$K$503,"&lt;&gt;Won",Leads!$K$4:$K$503,"&lt;&gt;Lost"))</f>
        <v/>
      </c>
      <c r="C65" s="23" t="str">
        <f>IF($A65="","",COUNTIFS(Leads!$J$4:$J$503,$A65,Leads!$O$4:$O$503,"Overdue"))</f>
        <v/>
      </c>
      <c r="D65" s="23" t="str">
        <f>IF($A65="","",COUNTIFS(Leads!$J$4:$J$503,$A65,Leads!$K$4:$K$503,"Won"))</f>
        <v/>
      </c>
      <c r="E65" s="24" t="str">
        <f>IF($A65="","",SUMIFS(Leads!$I$4:$I$503,Leads!$J$4:$J$503,$A65,Leads!$K$4:$K$503,"Won"))</f>
        <v/>
      </c>
    </row>
    <row r="66" spans="1:5" x14ac:dyDescent="0.3">
      <c r="A66" s="19" t="str">
        <f>IF(Setup!D30="","",Setup!D30)</f>
        <v/>
      </c>
      <c r="B66" s="23" t="str">
        <f>IF($A66="","",COUNTIFS(Leads!$J$4:$J$503,$A66,Leads!$K$4:$K$503,"&lt;&gt;Won",Leads!$K$4:$K$503,"&lt;&gt;Lost"))</f>
        <v/>
      </c>
      <c r="C66" s="23" t="str">
        <f>IF($A66="","",COUNTIFS(Leads!$J$4:$J$503,$A66,Leads!$O$4:$O$503,"Overdue"))</f>
        <v/>
      </c>
      <c r="D66" s="23" t="str">
        <f>IF($A66="","",COUNTIFS(Leads!$J$4:$J$503,$A66,Leads!$K$4:$K$503,"Won"))</f>
        <v/>
      </c>
      <c r="E66" s="24" t="str">
        <f>IF($A66="","",SUMIFS(Leads!$I$4:$I$503,Leads!$J$4:$J$503,$A66,Leads!$K$4:$K$503,"Won"))</f>
        <v/>
      </c>
    </row>
    <row r="67" spans="1:5" x14ac:dyDescent="0.3">
      <c r="A67" s="19" t="str">
        <f>IF(Setup!D31="","",Setup!D31)</f>
        <v/>
      </c>
      <c r="B67" s="23" t="str">
        <f>IF($A67="","",COUNTIFS(Leads!$J$4:$J$503,$A67,Leads!$K$4:$K$503,"&lt;&gt;Won",Leads!$K$4:$K$503,"&lt;&gt;Lost"))</f>
        <v/>
      </c>
      <c r="C67" s="23" t="str">
        <f>IF($A67="","",COUNTIFS(Leads!$J$4:$J$503,$A67,Leads!$O$4:$O$503,"Overdue"))</f>
        <v/>
      </c>
      <c r="D67" s="23" t="str">
        <f>IF($A67="","",COUNTIFS(Leads!$J$4:$J$503,$A67,Leads!$K$4:$K$503,"Won"))</f>
        <v/>
      </c>
      <c r="E67" s="24" t="str">
        <f>IF($A67="","",SUMIFS(Leads!$I$4:$I$503,Leads!$J$4:$J$503,$A67,Leads!$K$4:$K$503,"Won"))</f>
        <v/>
      </c>
    </row>
    <row r="68" spans="1:5" x14ac:dyDescent="0.3">
      <c r="A68" s="19" t="str">
        <f>IF(Setup!D32="","",Setup!D32)</f>
        <v/>
      </c>
      <c r="B68" s="23" t="str">
        <f>IF($A68="","",COUNTIFS(Leads!$J$4:$J$503,$A68,Leads!$K$4:$K$503,"&lt;&gt;Won",Leads!$K$4:$K$503,"&lt;&gt;Lost"))</f>
        <v/>
      </c>
      <c r="C68" s="23" t="str">
        <f>IF($A68="","",COUNTIFS(Leads!$J$4:$J$503,$A68,Leads!$O$4:$O$503,"Overdue"))</f>
        <v/>
      </c>
      <c r="D68" s="23" t="str">
        <f>IF($A68="","",COUNTIFS(Leads!$J$4:$J$503,$A68,Leads!$K$4:$K$503,"Won"))</f>
        <v/>
      </c>
      <c r="E68" s="24" t="str">
        <f>IF($A68="","",SUMIFS(Leads!$I$4:$I$503,Leads!$J$4:$J$503,$A68,Leads!$K$4:$K$503,"Won"))</f>
        <v/>
      </c>
    </row>
    <row r="69" spans="1:5" x14ac:dyDescent="0.3">
      <c r="A69" s="19" t="str">
        <f>IF(Setup!D33="","",Setup!D33)</f>
        <v/>
      </c>
      <c r="B69" s="23" t="str">
        <f>IF($A69="","",COUNTIFS(Leads!$J$4:$J$503,$A69,Leads!$K$4:$K$503,"&lt;&gt;Won",Leads!$K$4:$K$503,"&lt;&gt;Lost"))</f>
        <v/>
      </c>
      <c r="C69" s="23" t="str">
        <f>IF($A69="","",COUNTIFS(Leads!$J$4:$J$503,$A69,Leads!$O$4:$O$503,"Overdue"))</f>
        <v/>
      </c>
      <c r="D69" s="23" t="str">
        <f>IF($A69="","",COUNTIFS(Leads!$J$4:$J$503,$A69,Leads!$K$4:$K$503,"Won"))</f>
        <v/>
      </c>
      <c r="E69" s="24" t="str">
        <f>IF($A69="","",SUMIFS(Leads!$I$4:$I$503,Leads!$J$4:$J$503,$A69,Leads!$K$4:$K$503,"Won"))</f>
        <v/>
      </c>
    </row>
    <row r="70" spans="1:5" x14ac:dyDescent="0.3">
      <c r="A70" s="19" t="str">
        <f>IF(Setup!D34="","",Setup!D34)</f>
        <v/>
      </c>
      <c r="B70" s="23" t="str">
        <f>IF($A70="","",COUNTIFS(Leads!$J$4:$J$503,$A70,Leads!$K$4:$K$503,"&lt;&gt;Won",Leads!$K$4:$K$503,"&lt;&gt;Lost"))</f>
        <v/>
      </c>
      <c r="C70" s="23" t="str">
        <f>IF($A70="","",COUNTIFS(Leads!$J$4:$J$503,$A70,Leads!$O$4:$O$503,"Overdue"))</f>
        <v/>
      </c>
      <c r="D70" s="23" t="str">
        <f>IF($A70="","",COUNTIFS(Leads!$J$4:$J$503,$A70,Leads!$K$4:$K$503,"Won"))</f>
        <v/>
      </c>
      <c r="E70" s="24" t="str">
        <f>IF($A70="","",SUMIFS(Leads!$I$4:$I$503,Leads!$J$4:$J$503,$A70,Leads!$K$4:$K$503,"Won"))</f>
        <v/>
      </c>
    </row>
    <row r="71" spans="1:5" x14ac:dyDescent="0.3">
      <c r="A71" s="19" t="str">
        <f>IF(Setup!D35="","",Setup!D35)</f>
        <v/>
      </c>
      <c r="B71" s="23" t="str">
        <f>IF($A71="","",COUNTIFS(Leads!$J$4:$J$503,$A71,Leads!$K$4:$K$503,"&lt;&gt;Won",Leads!$K$4:$K$503,"&lt;&gt;Lost"))</f>
        <v/>
      </c>
      <c r="C71" s="23" t="str">
        <f>IF($A71="","",COUNTIFS(Leads!$J$4:$J$503,$A71,Leads!$O$4:$O$503,"Overdue"))</f>
        <v/>
      </c>
      <c r="D71" s="23" t="str">
        <f>IF($A71="","",COUNTIFS(Leads!$J$4:$J$503,$A71,Leads!$K$4:$K$503,"Won"))</f>
        <v/>
      </c>
      <c r="E71" s="24" t="str">
        <f>IF($A71="","",SUMIFS(Leads!$I$4:$I$503,Leads!$J$4:$J$503,$A71,Leads!$K$4:$K$503,"Won"))</f>
        <v/>
      </c>
    </row>
    <row r="72" spans="1:5" x14ac:dyDescent="0.3">
      <c r="A72" s="19" t="str">
        <f>IF(Setup!D36="","",Setup!D36)</f>
        <v/>
      </c>
      <c r="B72" s="23" t="str">
        <f>IF($A72="","",COUNTIFS(Leads!$J$4:$J$503,$A72,Leads!$K$4:$K$503,"&lt;&gt;Won",Leads!$K$4:$K$503,"&lt;&gt;Lost"))</f>
        <v/>
      </c>
      <c r="C72" s="23" t="str">
        <f>IF($A72="","",COUNTIFS(Leads!$J$4:$J$503,$A72,Leads!$O$4:$O$503,"Overdue"))</f>
        <v/>
      </c>
      <c r="D72" s="23" t="str">
        <f>IF($A72="","",COUNTIFS(Leads!$J$4:$J$503,$A72,Leads!$K$4:$K$503,"Won"))</f>
        <v/>
      </c>
      <c r="E72" s="24" t="str">
        <f>IF($A72="","",SUMIFS(Leads!$I$4:$I$503,Leads!$J$4:$J$503,$A72,Leads!$K$4:$K$503,"Won"))</f>
        <v/>
      </c>
    </row>
    <row r="73" spans="1:5" x14ac:dyDescent="0.3">
      <c r="A73" s="19" t="str">
        <f>IF(Setup!D37="","",Setup!D37)</f>
        <v/>
      </c>
      <c r="B73" s="23" t="str">
        <f>IF($A73="","",COUNTIFS(Leads!$J$4:$J$503,$A73,Leads!$K$4:$K$503,"&lt;&gt;Won",Leads!$K$4:$K$503,"&lt;&gt;Lost"))</f>
        <v/>
      </c>
      <c r="C73" s="23" t="str">
        <f>IF($A73="","",COUNTIFS(Leads!$J$4:$J$503,$A73,Leads!$O$4:$O$503,"Overdue"))</f>
        <v/>
      </c>
      <c r="D73" s="23" t="str">
        <f>IF($A73="","",COUNTIFS(Leads!$J$4:$J$503,$A73,Leads!$K$4:$K$503,"Won"))</f>
        <v/>
      </c>
      <c r="E73" s="24" t="str">
        <f>IF($A73="","",SUMIFS(Leads!$I$4:$I$503,Leads!$J$4:$J$503,$A73,Leads!$K$4:$K$503,"Won"))</f>
        <v/>
      </c>
    </row>
    <row r="74" spans="1:5" x14ac:dyDescent="0.3">
      <c r="A74" s="19" t="str">
        <f>IF(Setup!D38="","",Setup!D38)</f>
        <v/>
      </c>
      <c r="B74" s="23" t="str">
        <f>IF($A74="","",COUNTIFS(Leads!$J$4:$J$503,$A74,Leads!$K$4:$K$503,"&lt;&gt;Won",Leads!$K$4:$K$503,"&lt;&gt;Lost"))</f>
        <v/>
      </c>
      <c r="C74" s="23" t="str">
        <f>IF($A74="","",COUNTIFS(Leads!$J$4:$J$503,$A74,Leads!$O$4:$O$503,"Overdue"))</f>
        <v/>
      </c>
      <c r="D74" s="23" t="str">
        <f>IF($A74="","",COUNTIFS(Leads!$J$4:$J$503,$A74,Leads!$K$4:$K$503,"Won"))</f>
        <v/>
      </c>
      <c r="E74" s="24" t="str">
        <f>IF($A74="","",SUMIFS(Leads!$I$4:$I$503,Leads!$J$4:$J$503,$A74,Leads!$K$4:$K$503,"Won"))</f>
        <v/>
      </c>
    </row>
    <row r="75" spans="1:5" x14ac:dyDescent="0.3">
      <c r="A75" s="19" t="str">
        <f>IF(Setup!D39="","",Setup!D39)</f>
        <v/>
      </c>
      <c r="B75" s="23" t="str">
        <f>IF($A75="","",COUNTIFS(Leads!$J$4:$J$503,$A75,Leads!$K$4:$K$503,"&lt;&gt;Won",Leads!$K$4:$K$503,"&lt;&gt;Lost"))</f>
        <v/>
      </c>
      <c r="C75" s="23" t="str">
        <f>IF($A75="","",COUNTIFS(Leads!$J$4:$J$503,$A75,Leads!$O$4:$O$503,"Overdue"))</f>
        <v/>
      </c>
      <c r="D75" s="23" t="str">
        <f>IF($A75="","",COUNTIFS(Leads!$J$4:$J$503,$A75,Leads!$K$4:$K$503,"Won"))</f>
        <v/>
      </c>
      <c r="E75" s="24" t="str">
        <f>IF($A75="","",SUMIFS(Leads!$I$4:$I$503,Leads!$J$4:$J$503,$A75,Leads!$K$4:$K$503,"Won"))</f>
        <v/>
      </c>
    </row>
  </sheetData>
  <sheetProtection sheet="1" formatCells="0" formatColumns="0" formatRows="0" sort="0" autoFilter="0"/>
  <conditionalFormatting sqref="C46:C75">
    <cfRule type="cellIs" dxfId="0" priority="1" operator="greaterThan">
      <formula>0</formula>
    </cfRule>
  </conditionalFormatting>
  <pageMargins left="0.4" right="0.4" top="1" bottom="1" header="0.5" footer="0.5"/>
  <pageSetup paperSize="9" fitToHeight="0"/>
  <headerFooter>
    <oddFooter>&amp;C&amp;8 Toolkit by GroupChatOn  ·  toolkit.groupchaton.com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59"/>
  <sheetViews>
    <sheetView showGridLines="0" workbookViewId="0"/>
  </sheetViews>
  <sheetFormatPr defaultRowHeight="14.4" x14ac:dyDescent="0.3"/>
  <cols>
    <col min="1" max="1" width="44" customWidth="1"/>
    <col min="2" max="2" width="12" customWidth="1"/>
    <col min="3" max="3" width="3" customWidth="1"/>
    <col min="4" max="4" width="18" customWidth="1"/>
    <col min="5" max="5" width="24" customWidth="1"/>
    <col min="6" max="6" width="16" customWidth="1"/>
    <col min="7" max="7" width="30" customWidth="1"/>
  </cols>
  <sheetData>
    <row r="1" spans="1:7" ht="25.95" customHeight="1" x14ac:dyDescent="0.4">
      <c r="A1" s="1" t="s">
        <v>133</v>
      </c>
    </row>
    <row r="2" spans="1:7" x14ac:dyDescent="0.3">
      <c r="A2" s="2" t="s">
        <v>134</v>
      </c>
    </row>
    <row r="4" spans="1:7" x14ac:dyDescent="0.3">
      <c r="A4" s="26" t="s">
        <v>135</v>
      </c>
      <c r="B4" s="14" t="s">
        <v>136</v>
      </c>
    </row>
    <row r="5" spans="1:7" x14ac:dyDescent="0.3">
      <c r="A5" s="26" t="s">
        <v>137</v>
      </c>
      <c r="B5" s="14">
        <v>2</v>
      </c>
    </row>
    <row r="7" spans="1:7" x14ac:dyDescent="0.3">
      <c r="A7" s="27" t="s">
        <v>138</v>
      </c>
    </row>
    <row r="9" spans="1:7" ht="31.95" customHeight="1" x14ac:dyDescent="0.3">
      <c r="D9" s="12" t="s">
        <v>139</v>
      </c>
      <c r="E9" s="12" t="s">
        <v>140</v>
      </c>
      <c r="F9" s="12" t="s">
        <v>141</v>
      </c>
      <c r="G9" s="12" t="s">
        <v>142</v>
      </c>
    </row>
    <row r="10" spans="1:7" x14ac:dyDescent="0.3">
      <c r="D10" s="14" t="s">
        <v>50</v>
      </c>
      <c r="E10" s="14" t="s">
        <v>58</v>
      </c>
      <c r="F10" s="14" t="s">
        <v>105</v>
      </c>
      <c r="G10" s="14" t="s">
        <v>59</v>
      </c>
    </row>
    <row r="11" spans="1:7" x14ac:dyDescent="0.3">
      <c r="D11" s="14" t="s">
        <v>60</v>
      </c>
      <c r="E11" s="14" t="s">
        <v>86</v>
      </c>
      <c r="F11" s="14" t="s">
        <v>97</v>
      </c>
      <c r="G11" s="14" t="s">
        <v>104</v>
      </c>
    </row>
    <row r="12" spans="1:7" x14ac:dyDescent="0.3">
      <c r="D12" s="14" t="s">
        <v>78</v>
      </c>
      <c r="E12" s="14" t="s">
        <v>118</v>
      </c>
      <c r="F12" s="14" t="s">
        <v>70</v>
      </c>
      <c r="G12" s="14" t="s">
        <v>69</v>
      </c>
    </row>
    <row r="13" spans="1:7" x14ac:dyDescent="0.3">
      <c r="D13" s="14"/>
      <c r="E13" s="14" t="s">
        <v>68</v>
      </c>
      <c r="F13" s="14" t="s">
        <v>51</v>
      </c>
      <c r="G13" s="14" t="s">
        <v>77</v>
      </c>
    </row>
    <row r="14" spans="1:7" x14ac:dyDescent="0.3">
      <c r="D14" s="14"/>
      <c r="E14" s="14" t="s">
        <v>48</v>
      </c>
      <c r="F14" s="14" t="s">
        <v>61</v>
      </c>
      <c r="G14" s="14" t="s">
        <v>87</v>
      </c>
    </row>
    <row r="15" spans="1:7" x14ac:dyDescent="0.3">
      <c r="D15" s="14"/>
      <c r="E15" s="14" t="s">
        <v>103</v>
      </c>
      <c r="F15" s="14" t="s">
        <v>79</v>
      </c>
      <c r="G15" s="14" t="s">
        <v>113</v>
      </c>
    </row>
    <row r="16" spans="1:7" x14ac:dyDescent="0.3">
      <c r="D16" s="14"/>
      <c r="E16" s="14" t="s">
        <v>95</v>
      </c>
      <c r="F16" s="14" t="s">
        <v>88</v>
      </c>
      <c r="G16" s="14" t="s">
        <v>96</v>
      </c>
    </row>
    <row r="17" spans="4:7" x14ac:dyDescent="0.3">
      <c r="D17" s="14"/>
      <c r="E17" s="14" t="s">
        <v>76</v>
      </c>
      <c r="F17" s="14"/>
      <c r="G17" s="14" t="s">
        <v>49</v>
      </c>
    </row>
    <row r="18" spans="4:7" x14ac:dyDescent="0.3">
      <c r="D18" s="14"/>
      <c r="E18" s="14" t="s">
        <v>112</v>
      </c>
      <c r="F18" s="14"/>
      <c r="G18" s="14"/>
    </row>
    <row r="19" spans="4:7" x14ac:dyDescent="0.3">
      <c r="D19" s="14"/>
      <c r="E19" s="14" t="s">
        <v>143</v>
      </c>
      <c r="F19" s="14"/>
      <c r="G19" s="14"/>
    </row>
    <row r="20" spans="4:7" x14ac:dyDescent="0.3">
      <c r="D20" s="14"/>
      <c r="E20" s="14" t="s">
        <v>144</v>
      </c>
      <c r="G20" s="14"/>
    </row>
    <row r="21" spans="4:7" x14ac:dyDescent="0.3">
      <c r="D21" s="14"/>
      <c r="E21" s="14"/>
      <c r="G21" s="14"/>
    </row>
    <row r="22" spans="4:7" x14ac:dyDescent="0.3">
      <c r="D22" s="14"/>
      <c r="E22" s="14"/>
      <c r="G22" s="14"/>
    </row>
    <row r="23" spans="4:7" x14ac:dyDescent="0.3">
      <c r="D23" s="14"/>
      <c r="E23" s="14"/>
      <c r="G23" s="14"/>
    </row>
    <row r="24" spans="4:7" x14ac:dyDescent="0.3">
      <c r="D24" s="14"/>
      <c r="E24" s="14"/>
      <c r="G24" s="14"/>
    </row>
    <row r="25" spans="4:7" x14ac:dyDescent="0.3">
      <c r="D25" s="14"/>
      <c r="G25" s="14"/>
    </row>
    <row r="26" spans="4:7" x14ac:dyDescent="0.3">
      <c r="D26" s="14"/>
      <c r="G26" s="14"/>
    </row>
    <row r="27" spans="4:7" x14ac:dyDescent="0.3">
      <c r="D27" s="14"/>
      <c r="G27" s="14"/>
    </row>
    <row r="28" spans="4:7" x14ac:dyDescent="0.3">
      <c r="D28" s="14"/>
      <c r="G28" s="14"/>
    </row>
    <row r="29" spans="4:7" x14ac:dyDescent="0.3">
      <c r="D29" s="14"/>
      <c r="G29" s="14"/>
    </row>
    <row r="30" spans="4:7" x14ac:dyDescent="0.3">
      <c r="D30" s="14"/>
      <c r="G30" s="14"/>
    </row>
    <row r="31" spans="4:7" x14ac:dyDescent="0.3">
      <c r="D31" s="14"/>
      <c r="G31" s="14"/>
    </row>
    <row r="32" spans="4:7" x14ac:dyDescent="0.3">
      <c r="D32" s="14"/>
      <c r="G32" s="14"/>
    </row>
    <row r="33" spans="4:7" x14ac:dyDescent="0.3">
      <c r="D33" s="14"/>
      <c r="G33" s="14"/>
    </row>
    <row r="34" spans="4:7" x14ac:dyDescent="0.3">
      <c r="D34" s="14"/>
      <c r="G34" s="14"/>
    </row>
    <row r="35" spans="4:7" x14ac:dyDescent="0.3">
      <c r="D35" s="14"/>
      <c r="G35" s="14"/>
    </row>
    <row r="36" spans="4:7" x14ac:dyDescent="0.3">
      <c r="D36" s="14"/>
      <c r="G36" s="14"/>
    </row>
    <row r="37" spans="4:7" x14ac:dyDescent="0.3">
      <c r="D37" s="14"/>
      <c r="G37" s="14"/>
    </row>
    <row r="38" spans="4:7" x14ac:dyDescent="0.3">
      <c r="D38" s="14"/>
      <c r="G38" s="14"/>
    </row>
    <row r="39" spans="4:7" x14ac:dyDescent="0.3">
      <c r="D39" s="14"/>
      <c r="G39" s="14"/>
    </row>
    <row r="40" spans="4:7" x14ac:dyDescent="0.3">
      <c r="G40" s="14"/>
    </row>
    <row r="41" spans="4:7" x14ac:dyDescent="0.3">
      <c r="G41" s="14"/>
    </row>
    <row r="42" spans="4:7" x14ac:dyDescent="0.3">
      <c r="G42" s="14"/>
    </row>
    <row r="43" spans="4:7" x14ac:dyDescent="0.3">
      <c r="G43" s="14"/>
    </row>
    <row r="44" spans="4:7" x14ac:dyDescent="0.3">
      <c r="G44" s="14"/>
    </row>
    <row r="45" spans="4:7" x14ac:dyDescent="0.3">
      <c r="G45" s="14"/>
    </row>
    <row r="46" spans="4:7" x14ac:dyDescent="0.3">
      <c r="G46" s="14"/>
    </row>
    <row r="47" spans="4:7" x14ac:dyDescent="0.3">
      <c r="G47" s="14"/>
    </row>
    <row r="48" spans="4:7" x14ac:dyDescent="0.3">
      <c r="G48" s="14"/>
    </row>
    <row r="49" spans="7:7" x14ac:dyDescent="0.3">
      <c r="G49" s="14"/>
    </row>
    <row r="50" spans="7:7" x14ac:dyDescent="0.3">
      <c r="G50" s="14"/>
    </row>
    <row r="51" spans="7:7" x14ac:dyDescent="0.3">
      <c r="G51" s="14"/>
    </row>
    <row r="52" spans="7:7" x14ac:dyDescent="0.3">
      <c r="G52" s="14"/>
    </row>
    <row r="53" spans="7:7" x14ac:dyDescent="0.3">
      <c r="G53" s="14"/>
    </row>
    <row r="54" spans="7:7" x14ac:dyDescent="0.3">
      <c r="G54" s="14"/>
    </row>
    <row r="55" spans="7:7" x14ac:dyDescent="0.3">
      <c r="G55" s="14"/>
    </row>
    <row r="56" spans="7:7" x14ac:dyDescent="0.3">
      <c r="G56" s="14"/>
    </row>
    <row r="57" spans="7:7" x14ac:dyDescent="0.3">
      <c r="G57" s="14"/>
    </row>
    <row r="58" spans="7:7" x14ac:dyDescent="0.3">
      <c r="G58" s="14"/>
    </row>
    <row r="59" spans="7:7" x14ac:dyDescent="0.3">
      <c r="G59" s="14"/>
    </row>
  </sheetData>
  <pageMargins left="0.4" right="0.4" top="1" bottom="1" header="0.5" footer="0.5"/>
  <pageSetup paperSize="9" fitToHeight="0"/>
  <headerFooter>
    <oddFooter>&amp;C&amp;8 Toolkit by GroupChatOn  ·  toolkit.groupchaton.com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How to use</vt:lpstr>
      <vt:lpstr>Leads</vt:lpstr>
      <vt:lpstr>Summary</vt:lpstr>
      <vt:lpstr>Setup</vt:lpstr>
    </vt:vector>
  </TitlesOfParts>
  <Company>Nivesh Sahayak</Company>
  <LinksUpToDate>false</LinksUpToDate>
  <SharedDoc>false</SharedDoc>
  <HyperlinkBase>https://www.niveshsahayak.in/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Lead &amp; Follow-up Tracker (Excel)</dc:title>
  <dc:subject>Free Excel lead tracker: source, stage, owner, deal value and next follow-up date for every enquiry. Overdue and due-today follow-ups light up; a summary shows win rate by source.</dc:subject>
  <dc:creator>Nivesh Sahayak</dc:creator>
  <cp:keywords>Toolkit by GroupChatOn; Designed &amp; Developed by: Nivesh Sahayak</cp:keywords>
  <dc:description>Lead &amp; Follow-up Tracker (Excel). From Toolkit by GroupChatOn (https://toolkit.groupchaton.com). Designed &amp; Developed by: Nivesh Sahayak (https://www.niveshsahayak.in/)</dc:description>
  <cp:lastModifiedBy>Nivesh Sahayak</cp:lastModifiedBy>
  <dcterms:created xsi:type="dcterms:W3CDTF">2026-11-02T18:22:09Z</dcterms:created>
  <dcterms:modified xsi:type="dcterms:W3CDTF">2026-11-02T18:22:58Z</dcterms:modified>
  <cp:category>Sales &amp; CRM</cp:category>
</cp:coreProperties>
</file>